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defaultThemeVersion="124226"/>
  <xr:revisionPtr revIDLastSave="0" documentId="13_ncr:1_{ED7618F0-03EE-474C-81E7-E3C401CB6174}" xr6:coauthVersionLast="43" xr6:coauthVersionMax="43" xr10:uidLastSave="{00000000-0000-0000-0000-000000000000}"/>
  <bookViews>
    <workbookView xWindow="-120" yWindow="-120" windowWidth="20730" windowHeight="11160" activeTab="7" xr2:uid="{00000000-000D-0000-FFFF-FFFF00000000}"/>
  </bookViews>
  <sheets>
    <sheet name="Process" sheetId="1" r:id="rId1"/>
    <sheet name="S1" sheetId="2" r:id="rId2"/>
    <sheet name="S2" sheetId="3" r:id="rId3"/>
    <sheet name="S3" sheetId="4" r:id="rId4"/>
    <sheet name="S4" sheetId="5" r:id="rId5"/>
    <sheet name="S5" sheetId="6" r:id="rId6"/>
    <sheet name="S6" sheetId="7" r:id="rId7"/>
    <sheet name="S7" sheetId="8" r:id="rId8"/>
    <sheet name="S8" sheetId="9" r:id="rId9"/>
  </sheets>
  <definedNames>
    <definedName name="_xlnm._FilterDatabase" localSheetId="3" hidden="1">'S3'!$D$16:$I$121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D122" i="6" l="1"/>
  <c r="BD123" i="6"/>
  <c r="BD124" i="6"/>
  <c r="BD125" i="6"/>
  <c r="BD126" i="6"/>
  <c r="BD127" i="6"/>
  <c r="BD128" i="6"/>
  <c r="BD129" i="6"/>
  <c r="BD130" i="6"/>
  <c r="BD131" i="6"/>
  <c r="BD132" i="6"/>
  <c r="BD133" i="6"/>
  <c r="BD134" i="6"/>
  <c r="BD135" i="6"/>
  <c r="BD136" i="6"/>
  <c r="BD137" i="6"/>
  <c r="BD138" i="6"/>
  <c r="BD139" i="6"/>
  <c r="BD140" i="6"/>
  <c r="BD141" i="6"/>
  <c r="BD142" i="6"/>
  <c r="BD143" i="6"/>
  <c r="BD144" i="6"/>
  <c r="BD145" i="6"/>
  <c r="BD146" i="6"/>
  <c r="BD147" i="6"/>
  <c r="BD148" i="6"/>
  <c r="BD149" i="6"/>
  <c r="BD150" i="6"/>
  <c r="BD151" i="6"/>
  <c r="BD152" i="6"/>
  <c r="BD153" i="6"/>
  <c r="BD154" i="6"/>
  <c r="BD155" i="6"/>
  <c r="BD156" i="6"/>
  <c r="BD157" i="6"/>
  <c r="BD158" i="6"/>
  <c r="BD159" i="6"/>
  <c r="BD160" i="6"/>
  <c r="BD161" i="6"/>
  <c r="BD162" i="6"/>
  <c r="BD163" i="6"/>
  <c r="BD164" i="6"/>
  <c r="BD165" i="6"/>
  <c r="BD166" i="6"/>
  <c r="BD167" i="6"/>
  <c r="BD168" i="6"/>
  <c r="BD169" i="6"/>
  <c r="BD170" i="6"/>
  <c r="BD171" i="6"/>
  <c r="BD172" i="6"/>
  <c r="BC122" i="6"/>
  <c r="BC123" i="6"/>
  <c r="BC124" i="6"/>
  <c r="BC125" i="6"/>
  <c r="BC126" i="6"/>
  <c r="BC127" i="6"/>
  <c r="BC128" i="6"/>
  <c r="BC129" i="6"/>
  <c r="BC130" i="6"/>
  <c r="BC131" i="6"/>
  <c r="BC132" i="6"/>
  <c r="BC133" i="6"/>
  <c r="BC134" i="6"/>
  <c r="BC135" i="6"/>
  <c r="BC136" i="6"/>
  <c r="BC137" i="6"/>
  <c r="BC138" i="6"/>
  <c r="BC139" i="6"/>
  <c r="BC140" i="6"/>
  <c r="BC141" i="6"/>
  <c r="BC142" i="6"/>
  <c r="BC143" i="6"/>
  <c r="BC144" i="6"/>
  <c r="BC145" i="6"/>
  <c r="BC146" i="6"/>
  <c r="BC147" i="6"/>
  <c r="BC148" i="6"/>
  <c r="BC149" i="6"/>
  <c r="BC150" i="6"/>
  <c r="BC151" i="6"/>
  <c r="BC152" i="6"/>
  <c r="BC153" i="6"/>
  <c r="BC154" i="6"/>
  <c r="BC155" i="6"/>
  <c r="BC156" i="6"/>
  <c r="BC157" i="6"/>
  <c r="BC158" i="6"/>
  <c r="BC159" i="6"/>
  <c r="BC160" i="6"/>
  <c r="BC161" i="6"/>
  <c r="BC162" i="6"/>
  <c r="BC163" i="6"/>
  <c r="BC164" i="6"/>
  <c r="BC165" i="6"/>
  <c r="BC166" i="6"/>
  <c r="BC167" i="6"/>
  <c r="BC168" i="6"/>
  <c r="BC169" i="6"/>
  <c r="BC170" i="6"/>
  <c r="BC171" i="6"/>
  <c r="BC172" i="6"/>
  <c r="BB129" i="6"/>
  <c r="BB161" i="6"/>
  <c r="AY122" i="6"/>
  <c r="AY123" i="6"/>
  <c r="AZ123" i="6" s="1"/>
  <c r="BA123" i="6" s="1"/>
  <c r="BB123" i="6" s="1"/>
  <c r="AY124" i="6"/>
  <c r="AY125" i="6"/>
  <c r="AY126" i="6"/>
  <c r="AY127" i="6"/>
  <c r="AZ127" i="6" s="1"/>
  <c r="BA127" i="6" s="1"/>
  <c r="BB127" i="6" s="1"/>
  <c r="AY128" i="6"/>
  <c r="AY129" i="6"/>
  <c r="AY130" i="6"/>
  <c r="AY131" i="6"/>
  <c r="AZ131" i="6" s="1"/>
  <c r="BA131" i="6" s="1"/>
  <c r="BB131" i="6" s="1"/>
  <c r="AY132" i="6"/>
  <c r="AY133" i="6"/>
  <c r="AY134" i="6"/>
  <c r="AY135" i="6"/>
  <c r="AZ135" i="6" s="1"/>
  <c r="BA135" i="6" s="1"/>
  <c r="BB135" i="6" s="1"/>
  <c r="AY136" i="6"/>
  <c r="AY137" i="6"/>
  <c r="AY138" i="6"/>
  <c r="AY139" i="6"/>
  <c r="AZ139" i="6" s="1"/>
  <c r="BA139" i="6" s="1"/>
  <c r="BB139" i="6" s="1"/>
  <c r="AY140" i="6"/>
  <c r="AY141" i="6"/>
  <c r="AY142" i="6"/>
  <c r="AY143" i="6"/>
  <c r="AZ143" i="6" s="1"/>
  <c r="BA143" i="6" s="1"/>
  <c r="BB143" i="6" s="1"/>
  <c r="AY144" i="6"/>
  <c r="AY145" i="6"/>
  <c r="AY146" i="6"/>
  <c r="AY147" i="6"/>
  <c r="AZ147" i="6" s="1"/>
  <c r="BA147" i="6" s="1"/>
  <c r="BB147" i="6" s="1"/>
  <c r="AY148" i="6"/>
  <c r="AY149" i="6"/>
  <c r="AY150" i="6"/>
  <c r="AY151" i="6"/>
  <c r="AZ151" i="6" s="1"/>
  <c r="BA151" i="6" s="1"/>
  <c r="BB151" i="6" s="1"/>
  <c r="AY152" i="6"/>
  <c r="AY153" i="6"/>
  <c r="AY154" i="6"/>
  <c r="AY155" i="6"/>
  <c r="AZ155" i="6" s="1"/>
  <c r="BA155" i="6" s="1"/>
  <c r="BB155" i="6" s="1"/>
  <c r="AY156" i="6"/>
  <c r="AY157" i="6"/>
  <c r="AY158" i="6"/>
  <c r="AY159" i="6"/>
  <c r="AZ159" i="6" s="1"/>
  <c r="BA159" i="6" s="1"/>
  <c r="BB159" i="6" s="1"/>
  <c r="AY160" i="6"/>
  <c r="AY161" i="6"/>
  <c r="AY162" i="6"/>
  <c r="AY163" i="6"/>
  <c r="AZ163" i="6" s="1"/>
  <c r="BA163" i="6" s="1"/>
  <c r="BB163" i="6" s="1"/>
  <c r="AY164" i="6"/>
  <c r="AY165" i="6"/>
  <c r="AY166" i="6"/>
  <c r="AY167" i="6"/>
  <c r="AZ167" i="6" s="1"/>
  <c r="BA167" i="6" s="1"/>
  <c r="BB167" i="6" s="1"/>
  <c r="AY168" i="6"/>
  <c r="AY169" i="6"/>
  <c r="AY170" i="6"/>
  <c r="AY171" i="6"/>
  <c r="AZ171" i="6" s="1"/>
  <c r="BA171" i="6" s="1"/>
  <c r="BB171" i="6" s="1"/>
  <c r="AY172" i="6"/>
  <c r="AX122" i="6"/>
  <c r="AX123" i="6"/>
  <c r="AX124" i="6"/>
  <c r="AX125" i="6"/>
  <c r="AZ125" i="6" s="1"/>
  <c r="BA125" i="6" s="1"/>
  <c r="BB125" i="6" s="1"/>
  <c r="AX126" i="6"/>
  <c r="AX127" i="6"/>
  <c r="AX128" i="6"/>
  <c r="AX129" i="6"/>
  <c r="AZ129" i="6" s="1"/>
  <c r="BA129" i="6" s="1"/>
  <c r="AX130" i="6"/>
  <c r="AX131" i="6"/>
  <c r="AX132" i="6"/>
  <c r="AX133" i="6"/>
  <c r="AZ133" i="6" s="1"/>
  <c r="BA133" i="6" s="1"/>
  <c r="BB133" i="6" s="1"/>
  <c r="AX134" i="6"/>
  <c r="AX135" i="6"/>
  <c r="AX136" i="6"/>
  <c r="AX137" i="6"/>
  <c r="AZ137" i="6" s="1"/>
  <c r="BA137" i="6" s="1"/>
  <c r="BB137" i="6" s="1"/>
  <c r="AX138" i="6"/>
  <c r="AX139" i="6"/>
  <c r="AX140" i="6"/>
  <c r="AX141" i="6"/>
  <c r="AZ141" i="6" s="1"/>
  <c r="BA141" i="6" s="1"/>
  <c r="BB141" i="6" s="1"/>
  <c r="AX142" i="6"/>
  <c r="AX143" i="6"/>
  <c r="AX144" i="6"/>
  <c r="AX145" i="6"/>
  <c r="AZ145" i="6" s="1"/>
  <c r="BA145" i="6" s="1"/>
  <c r="BB145" i="6" s="1"/>
  <c r="AX146" i="6"/>
  <c r="AX147" i="6"/>
  <c r="AX148" i="6"/>
  <c r="AX149" i="6"/>
  <c r="AZ149" i="6" s="1"/>
  <c r="BA149" i="6" s="1"/>
  <c r="BB149" i="6" s="1"/>
  <c r="AX150" i="6"/>
  <c r="AX151" i="6"/>
  <c r="AX152" i="6"/>
  <c r="AX153" i="6"/>
  <c r="AZ153" i="6" s="1"/>
  <c r="BA153" i="6" s="1"/>
  <c r="BB153" i="6" s="1"/>
  <c r="AX154" i="6"/>
  <c r="AX155" i="6"/>
  <c r="AX156" i="6"/>
  <c r="AX157" i="6"/>
  <c r="AZ157" i="6" s="1"/>
  <c r="BA157" i="6" s="1"/>
  <c r="BB157" i="6" s="1"/>
  <c r="AX158" i="6"/>
  <c r="AX159" i="6"/>
  <c r="AX160" i="6"/>
  <c r="AX161" i="6"/>
  <c r="AZ161" i="6" s="1"/>
  <c r="BA161" i="6" s="1"/>
  <c r="AX162" i="6"/>
  <c r="AX163" i="6"/>
  <c r="AX164" i="6"/>
  <c r="AX165" i="6"/>
  <c r="AZ165" i="6" s="1"/>
  <c r="BA165" i="6" s="1"/>
  <c r="BB165" i="6" s="1"/>
  <c r="AX166" i="6"/>
  <c r="AX167" i="6"/>
  <c r="AX168" i="6"/>
  <c r="AX169" i="6"/>
  <c r="AZ169" i="6" s="1"/>
  <c r="BA169" i="6" s="1"/>
  <c r="BB169" i="6" s="1"/>
  <c r="AX170" i="6"/>
  <c r="AX171" i="6"/>
  <c r="AX172" i="6"/>
  <c r="AU123" i="6"/>
  <c r="AV123" i="6" s="1"/>
  <c r="AW123" i="6" s="1"/>
  <c r="AU139" i="6"/>
  <c r="AV139" i="6" s="1"/>
  <c r="AW139" i="6" s="1"/>
  <c r="AU155" i="6"/>
  <c r="AV155" i="6" s="1"/>
  <c r="AW155" i="6" s="1"/>
  <c r="AU171" i="6"/>
  <c r="AV171" i="6" s="1"/>
  <c r="AW171" i="6" s="1"/>
  <c r="AT122" i="6"/>
  <c r="AT123" i="6"/>
  <c r="AT124" i="6"/>
  <c r="AT125" i="6"/>
  <c r="AT126" i="6"/>
  <c r="AT127" i="6"/>
  <c r="AT128" i="6"/>
  <c r="AT129" i="6"/>
  <c r="AT130" i="6"/>
  <c r="AT131" i="6"/>
  <c r="AU131" i="6" s="1"/>
  <c r="AV131" i="6" s="1"/>
  <c r="AW131" i="6" s="1"/>
  <c r="AT132" i="6"/>
  <c r="AT133" i="6"/>
  <c r="AT134" i="6"/>
  <c r="AT135" i="6"/>
  <c r="AU135" i="6" s="1"/>
  <c r="AV135" i="6" s="1"/>
  <c r="AW135" i="6" s="1"/>
  <c r="AT136" i="6"/>
  <c r="AT137" i="6"/>
  <c r="AT138" i="6"/>
  <c r="AT139" i="6"/>
  <c r="AT140" i="6"/>
  <c r="AT141" i="6"/>
  <c r="AT142" i="6"/>
  <c r="AT143" i="6"/>
  <c r="AT144" i="6"/>
  <c r="AT145" i="6"/>
  <c r="AT146" i="6"/>
  <c r="AT147" i="6"/>
  <c r="AU147" i="6" s="1"/>
  <c r="AV147" i="6" s="1"/>
  <c r="AW147" i="6" s="1"/>
  <c r="AT148" i="6"/>
  <c r="AT149" i="6"/>
  <c r="AT150" i="6"/>
  <c r="AT151" i="6"/>
  <c r="AU151" i="6" s="1"/>
  <c r="AV151" i="6" s="1"/>
  <c r="AW151" i="6" s="1"/>
  <c r="AT152" i="6"/>
  <c r="AT153" i="6"/>
  <c r="AT154" i="6"/>
  <c r="AT155" i="6"/>
  <c r="AT156" i="6"/>
  <c r="AT157" i="6"/>
  <c r="AT158" i="6"/>
  <c r="AT159" i="6"/>
  <c r="AU159" i="6" s="1"/>
  <c r="AV159" i="6" s="1"/>
  <c r="AW159" i="6" s="1"/>
  <c r="AT160" i="6"/>
  <c r="AT161" i="6"/>
  <c r="AT162" i="6"/>
  <c r="AT163" i="6"/>
  <c r="AU163" i="6" s="1"/>
  <c r="AV163" i="6" s="1"/>
  <c r="AW163" i="6" s="1"/>
  <c r="AT164" i="6"/>
  <c r="AT165" i="6"/>
  <c r="AT166" i="6"/>
  <c r="AT167" i="6"/>
  <c r="AU167" i="6" s="1"/>
  <c r="AV167" i="6" s="1"/>
  <c r="AW167" i="6" s="1"/>
  <c r="AT168" i="6"/>
  <c r="AT169" i="6"/>
  <c r="AT170" i="6"/>
  <c r="AT171" i="6"/>
  <c r="AT172" i="6"/>
  <c r="AS122" i="6"/>
  <c r="AS123" i="6"/>
  <c r="AS124" i="6"/>
  <c r="AS125" i="6"/>
  <c r="AS126" i="6"/>
  <c r="AS127" i="6"/>
  <c r="AU127" i="6" s="1"/>
  <c r="AV127" i="6" s="1"/>
  <c r="AW127" i="6" s="1"/>
  <c r="AS128" i="6"/>
  <c r="AS129" i="6"/>
  <c r="AS130" i="6"/>
  <c r="AS131" i="6"/>
  <c r="AS132" i="6"/>
  <c r="AS133" i="6"/>
  <c r="AS134" i="6"/>
  <c r="AS135" i="6"/>
  <c r="AS136" i="6"/>
  <c r="AS137" i="6"/>
  <c r="AS138" i="6"/>
  <c r="AS139" i="6"/>
  <c r="AS140" i="6"/>
  <c r="AS141" i="6"/>
  <c r="AS142" i="6"/>
  <c r="AS143" i="6"/>
  <c r="AU143" i="6" s="1"/>
  <c r="AV143" i="6" s="1"/>
  <c r="AW143" i="6" s="1"/>
  <c r="AS144" i="6"/>
  <c r="AS145" i="6"/>
  <c r="AS146" i="6"/>
  <c r="AS147" i="6"/>
  <c r="AS148" i="6"/>
  <c r="AS149" i="6"/>
  <c r="AS150" i="6"/>
  <c r="AS151" i="6"/>
  <c r="AS152" i="6"/>
  <c r="AS153" i="6"/>
  <c r="AS154" i="6"/>
  <c r="AS155" i="6"/>
  <c r="AS156" i="6"/>
  <c r="AS157" i="6"/>
  <c r="AS158" i="6"/>
  <c r="AS159" i="6"/>
  <c r="AS160" i="6"/>
  <c r="AS161" i="6"/>
  <c r="AS162" i="6"/>
  <c r="AS163" i="6"/>
  <c r="AS164" i="6"/>
  <c r="AS165" i="6"/>
  <c r="AS166" i="6"/>
  <c r="AS167" i="6"/>
  <c r="AS168" i="6"/>
  <c r="AS169" i="6"/>
  <c r="AS170" i="6"/>
  <c r="AS171" i="6"/>
  <c r="AS172" i="6"/>
  <c r="AO122" i="6"/>
  <c r="AO123" i="6"/>
  <c r="AO124" i="6"/>
  <c r="AO125" i="6"/>
  <c r="AP125" i="6" s="1"/>
  <c r="AQ125" i="6" s="1"/>
  <c r="AR125" i="6" s="1"/>
  <c r="AO126" i="6"/>
  <c r="AO127" i="6"/>
  <c r="AO128" i="6"/>
  <c r="AO129" i="6"/>
  <c r="AP129" i="6" s="1"/>
  <c r="AQ129" i="6" s="1"/>
  <c r="AR129" i="6" s="1"/>
  <c r="AO130" i="6"/>
  <c r="AO131" i="6"/>
  <c r="AO132" i="6"/>
  <c r="AO133" i="6"/>
  <c r="AP133" i="6" s="1"/>
  <c r="AQ133" i="6" s="1"/>
  <c r="AR133" i="6" s="1"/>
  <c r="AO134" i="6"/>
  <c r="AP134" i="6" s="1"/>
  <c r="AQ134" i="6" s="1"/>
  <c r="AR134" i="6" s="1"/>
  <c r="AO135" i="6"/>
  <c r="AO136" i="6"/>
  <c r="AO137" i="6"/>
  <c r="AP137" i="6" s="1"/>
  <c r="AQ137" i="6" s="1"/>
  <c r="AR137" i="6" s="1"/>
  <c r="AO138" i="6"/>
  <c r="AO139" i="6"/>
  <c r="AO140" i="6"/>
  <c r="AO141" i="6"/>
  <c r="AP141" i="6" s="1"/>
  <c r="AQ141" i="6" s="1"/>
  <c r="AR141" i="6" s="1"/>
  <c r="AO142" i="6"/>
  <c r="AO143" i="6"/>
  <c r="AO144" i="6"/>
  <c r="AO145" i="6"/>
  <c r="AP145" i="6" s="1"/>
  <c r="AQ145" i="6" s="1"/>
  <c r="AR145" i="6" s="1"/>
  <c r="AO146" i="6"/>
  <c r="AO147" i="6"/>
  <c r="AO148" i="6"/>
  <c r="AO149" i="6"/>
  <c r="AP149" i="6" s="1"/>
  <c r="AQ149" i="6" s="1"/>
  <c r="AR149" i="6" s="1"/>
  <c r="AO150" i="6"/>
  <c r="AP150" i="6" s="1"/>
  <c r="AQ150" i="6" s="1"/>
  <c r="AR150" i="6" s="1"/>
  <c r="AO151" i="6"/>
  <c r="AO152" i="6"/>
  <c r="AO153" i="6"/>
  <c r="AP153" i="6" s="1"/>
  <c r="AQ153" i="6" s="1"/>
  <c r="AR153" i="6" s="1"/>
  <c r="AO154" i="6"/>
  <c r="AO155" i="6"/>
  <c r="AO156" i="6"/>
  <c r="AO157" i="6"/>
  <c r="AP157" i="6" s="1"/>
  <c r="AQ157" i="6" s="1"/>
  <c r="AR157" i="6" s="1"/>
  <c r="AO158" i="6"/>
  <c r="AO159" i="6"/>
  <c r="AO160" i="6"/>
  <c r="AO161" i="6"/>
  <c r="AP161" i="6" s="1"/>
  <c r="AQ161" i="6" s="1"/>
  <c r="AR161" i="6" s="1"/>
  <c r="AO162" i="6"/>
  <c r="AO163" i="6"/>
  <c r="AO164" i="6"/>
  <c r="AO165" i="6"/>
  <c r="AP165" i="6" s="1"/>
  <c r="AQ165" i="6" s="1"/>
  <c r="AR165" i="6" s="1"/>
  <c r="AO166" i="6"/>
  <c r="AO167" i="6"/>
  <c r="AO168" i="6"/>
  <c r="AO169" i="6"/>
  <c r="AP169" i="6" s="1"/>
  <c r="AQ169" i="6" s="1"/>
  <c r="AR169" i="6" s="1"/>
  <c r="AO170" i="6"/>
  <c r="AO171" i="6"/>
  <c r="AP171" i="6" s="1"/>
  <c r="AQ171" i="6" s="1"/>
  <c r="AR171" i="6" s="1"/>
  <c r="AO172" i="6"/>
  <c r="AN122" i="6"/>
  <c r="AP122" i="6" s="1"/>
  <c r="AQ122" i="6" s="1"/>
  <c r="AR122" i="6" s="1"/>
  <c r="AN123" i="6"/>
  <c r="AN124" i="6"/>
  <c r="AP124" i="6" s="1"/>
  <c r="AQ124" i="6" s="1"/>
  <c r="AR124" i="6" s="1"/>
  <c r="AN125" i="6"/>
  <c r="AN126" i="6"/>
  <c r="AP126" i="6" s="1"/>
  <c r="AQ126" i="6" s="1"/>
  <c r="AR126" i="6" s="1"/>
  <c r="AN127" i="6"/>
  <c r="AN128" i="6"/>
  <c r="AP128" i="6" s="1"/>
  <c r="AQ128" i="6" s="1"/>
  <c r="AR128" i="6" s="1"/>
  <c r="AN129" i="6"/>
  <c r="AN130" i="6"/>
  <c r="AP130" i="6" s="1"/>
  <c r="AQ130" i="6" s="1"/>
  <c r="AR130" i="6" s="1"/>
  <c r="AN131" i="6"/>
  <c r="AN132" i="6"/>
  <c r="AP132" i="6" s="1"/>
  <c r="AQ132" i="6" s="1"/>
  <c r="AR132" i="6" s="1"/>
  <c r="AN133" i="6"/>
  <c r="AN134" i="6"/>
  <c r="AN135" i="6"/>
  <c r="AN136" i="6"/>
  <c r="AP136" i="6" s="1"/>
  <c r="AQ136" i="6" s="1"/>
  <c r="AR136" i="6" s="1"/>
  <c r="AN137" i="6"/>
  <c r="AN138" i="6"/>
  <c r="AP138" i="6" s="1"/>
  <c r="AQ138" i="6" s="1"/>
  <c r="AR138" i="6" s="1"/>
  <c r="AN139" i="6"/>
  <c r="AN140" i="6"/>
  <c r="AP140" i="6" s="1"/>
  <c r="AQ140" i="6" s="1"/>
  <c r="AR140" i="6" s="1"/>
  <c r="AN141" i="6"/>
  <c r="AN142" i="6"/>
  <c r="AP142" i="6" s="1"/>
  <c r="AQ142" i="6" s="1"/>
  <c r="AR142" i="6" s="1"/>
  <c r="AN143" i="6"/>
  <c r="AN144" i="6"/>
  <c r="AP144" i="6" s="1"/>
  <c r="AQ144" i="6" s="1"/>
  <c r="AR144" i="6" s="1"/>
  <c r="AN145" i="6"/>
  <c r="AN146" i="6"/>
  <c r="AP146" i="6" s="1"/>
  <c r="AQ146" i="6" s="1"/>
  <c r="AR146" i="6" s="1"/>
  <c r="AN147" i="6"/>
  <c r="AN148" i="6"/>
  <c r="AP148" i="6" s="1"/>
  <c r="AQ148" i="6" s="1"/>
  <c r="AR148" i="6" s="1"/>
  <c r="AN149" i="6"/>
  <c r="AN150" i="6"/>
  <c r="AN151" i="6"/>
  <c r="AN152" i="6"/>
  <c r="AP152" i="6" s="1"/>
  <c r="AQ152" i="6" s="1"/>
  <c r="AR152" i="6" s="1"/>
  <c r="AN153" i="6"/>
  <c r="AN154" i="6"/>
  <c r="AP154" i="6" s="1"/>
  <c r="AQ154" i="6" s="1"/>
  <c r="AR154" i="6" s="1"/>
  <c r="AN155" i="6"/>
  <c r="AN156" i="6"/>
  <c r="AP156" i="6" s="1"/>
  <c r="AQ156" i="6" s="1"/>
  <c r="AR156" i="6" s="1"/>
  <c r="AN157" i="6"/>
  <c r="AN158" i="6"/>
  <c r="AP158" i="6" s="1"/>
  <c r="AQ158" i="6" s="1"/>
  <c r="AR158" i="6" s="1"/>
  <c r="AN159" i="6"/>
  <c r="AN160" i="6"/>
  <c r="AP160" i="6" s="1"/>
  <c r="AQ160" i="6" s="1"/>
  <c r="AR160" i="6" s="1"/>
  <c r="AN161" i="6"/>
  <c r="AN162" i="6"/>
  <c r="AP162" i="6" s="1"/>
  <c r="AQ162" i="6" s="1"/>
  <c r="AR162" i="6" s="1"/>
  <c r="AN163" i="6"/>
  <c r="AN164" i="6"/>
  <c r="AP164" i="6" s="1"/>
  <c r="AQ164" i="6" s="1"/>
  <c r="AR164" i="6" s="1"/>
  <c r="AN165" i="6"/>
  <c r="AN166" i="6"/>
  <c r="AP166" i="6" s="1"/>
  <c r="AQ166" i="6" s="1"/>
  <c r="AR166" i="6" s="1"/>
  <c r="AN167" i="6"/>
  <c r="AN168" i="6"/>
  <c r="AP168" i="6" s="1"/>
  <c r="AQ168" i="6" s="1"/>
  <c r="AR168" i="6" s="1"/>
  <c r="AN169" i="6"/>
  <c r="AN170" i="6"/>
  <c r="AP170" i="6" s="1"/>
  <c r="AQ170" i="6" s="1"/>
  <c r="AR170" i="6" s="1"/>
  <c r="AN171" i="6"/>
  <c r="AN172" i="6"/>
  <c r="AP172" i="6" s="1"/>
  <c r="AQ172" i="6" s="1"/>
  <c r="AR172" i="6" s="1"/>
  <c r="AK138" i="6"/>
  <c r="AL138" i="6" s="1"/>
  <c r="AM138" i="6" s="1"/>
  <c r="AJ122" i="6"/>
  <c r="AK122" i="6" s="1"/>
  <c r="AL122" i="6" s="1"/>
  <c r="AM122" i="6" s="1"/>
  <c r="AJ123" i="6"/>
  <c r="AJ124" i="6"/>
  <c r="AK124" i="6" s="1"/>
  <c r="AL124" i="6" s="1"/>
  <c r="AM124" i="6" s="1"/>
  <c r="AJ125" i="6"/>
  <c r="AJ126" i="6"/>
  <c r="AK126" i="6" s="1"/>
  <c r="AL126" i="6" s="1"/>
  <c r="AM126" i="6" s="1"/>
  <c r="AJ127" i="6"/>
  <c r="AJ128" i="6"/>
  <c r="AK128" i="6" s="1"/>
  <c r="AL128" i="6" s="1"/>
  <c r="AM128" i="6" s="1"/>
  <c r="AJ129" i="6"/>
  <c r="AJ130" i="6"/>
  <c r="AK130" i="6" s="1"/>
  <c r="AL130" i="6" s="1"/>
  <c r="AM130" i="6" s="1"/>
  <c r="AJ131" i="6"/>
  <c r="AJ132" i="6"/>
  <c r="AK132" i="6" s="1"/>
  <c r="AL132" i="6" s="1"/>
  <c r="AM132" i="6" s="1"/>
  <c r="AJ133" i="6"/>
  <c r="AJ134" i="6"/>
  <c r="AK134" i="6" s="1"/>
  <c r="AL134" i="6" s="1"/>
  <c r="AM134" i="6" s="1"/>
  <c r="AJ135" i="6"/>
  <c r="AJ136" i="6"/>
  <c r="AK136" i="6" s="1"/>
  <c r="AL136" i="6" s="1"/>
  <c r="AM136" i="6" s="1"/>
  <c r="AJ137" i="6"/>
  <c r="AJ138" i="6"/>
  <c r="AJ139" i="6"/>
  <c r="AJ140" i="6"/>
  <c r="AK140" i="6" s="1"/>
  <c r="AL140" i="6" s="1"/>
  <c r="AM140" i="6" s="1"/>
  <c r="AJ141" i="6"/>
  <c r="AJ142" i="6"/>
  <c r="AK142" i="6" s="1"/>
  <c r="AL142" i="6" s="1"/>
  <c r="AM142" i="6" s="1"/>
  <c r="AJ143" i="6"/>
  <c r="AJ144" i="6"/>
  <c r="AK144" i="6" s="1"/>
  <c r="AL144" i="6" s="1"/>
  <c r="AM144" i="6" s="1"/>
  <c r="AJ145" i="6"/>
  <c r="AJ146" i="6"/>
  <c r="AK146" i="6" s="1"/>
  <c r="AL146" i="6" s="1"/>
  <c r="AM146" i="6" s="1"/>
  <c r="AJ147" i="6"/>
  <c r="AJ148" i="6"/>
  <c r="AK148" i="6" s="1"/>
  <c r="AL148" i="6" s="1"/>
  <c r="AM148" i="6" s="1"/>
  <c r="AJ149" i="6"/>
  <c r="AJ150" i="6"/>
  <c r="AK150" i="6" s="1"/>
  <c r="AL150" i="6" s="1"/>
  <c r="AM150" i="6" s="1"/>
  <c r="AJ151" i="6"/>
  <c r="AJ152" i="6"/>
  <c r="AK152" i="6" s="1"/>
  <c r="AL152" i="6" s="1"/>
  <c r="AM152" i="6" s="1"/>
  <c r="AJ153" i="6"/>
  <c r="AJ154" i="6"/>
  <c r="AK154" i="6" s="1"/>
  <c r="AL154" i="6" s="1"/>
  <c r="AM154" i="6" s="1"/>
  <c r="AJ155" i="6"/>
  <c r="AJ156" i="6"/>
  <c r="AK156" i="6" s="1"/>
  <c r="AL156" i="6" s="1"/>
  <c r="AM156" i="6" s="1"/>
  <c r="AJ157" i="6"/>
  <c r="AJ158" i="6"/>
  <c r="AK158" i="6" s="1"/>
  <c r="AL158" i="6" s="1"/>
  <c r="AM158" i="6" s="1"/>
  <c r="AJ159" i="6"/>
  <c r="AJ160" i="6"/>
  <c r="AK160" i="6" s="1"/>
  <c r="AL160" i="6" s="1"/>
  <c r="AM160" i="6" s="1"/>
  <c r="AJ161" i="6"/>
  <c r="AJ162" i="6"/>
  <c r="AK162" i="6" s="1"/>
  <c r="AL162" i="6" s="1"/>
  <c r="AM162" i="6" s="1"/>
  <c r="AJ163" i="6"/>
  <c r="AJ164" i="6"/>
  <c r="AK164" i="6" s="1"/>
  <c r="AL164" i="6" s="1"/>
  <c r="AM164" i="6" s="1"/>
  <c r="AJ165" i="6"/>
  <c r="AJ166" i="6"/>
  <c r="AK166" i="6" s="1"/>
  <c r="AL166" i="6" s="1"/>
  <c r="AM166" i="6" s="1"/>
  <c r="AJ167" i="6"/>
  <c r="AJ168" i="6"/>
  <c r="AK168" i="6" s="1"/>
  <c r="AL168" i="6" s="1"/>
  <c r="AM168" i="6" s="1"/>
  <c r="AJ169" i="6"/>
  <c r="AJ170" i="6"/>
  <c r="AK170" i="6" s="1"/>
  <c r="AL170" i="6" s="1"/>
  <c r="AM170" i="6" s="1"/>
  <c r="AJ171" i="6"/>
  <c r="AJ172" i="6"/>
  <c r="AK172" i="6" s="1"/>
  <c r="AL172" i="6" s="1"/>
  <c r="AM172" i="6" s="1"/>
  <c r="AI122" i="6"/>
  <c r="AI123" i="6"/>
  <c r="AK123" i="6" s="1"/>
  <c r="AL123" i="6" s="1"/>
  <c r="AM123" i="6" s="1"/>
  <c r="AI124" i="6"/>
  <c r="AI125" i="6"/>
  <c r="AK125" i="6" s="1"/>
  <c r="AL125" i="6" s="1"/>
  <c r="AM125" i="6" s="1"/>
  <c r="AI126" i="6"/>
  <c r="AI127" i="6"/>
  <c r="AK127" i="6" s="1"/>
  <c r="AL127" i="6" s="1"/>
  <c r="AM127" i="6" s="1"/>
  <c r="AI128" i="6"/>
  <c r="AI129" i="6"/>
  <c r="AK129" i="6" s="1"/>
  <c r="AL129" i="6" s="1"/>
  <c r="AM129" i="6" s="1"/>
  <c r="AI130" i="6"/>
  <c r="AI131" i="6"/>
  <c r="AI132" i="6"/>
  <c r="AI133" i="6"/>
  <c r="AK133" i="6" s="1"/>
  <c r="AL133" i="6" s="1"/>
  <c r="AM133" i="6" s="1"/>
  <c r="AI134" i="6"/>
  <c r="AI135" i="6"/>
  <c r="AK135" i="6" s="1"/>
  <c r="AL135" i="6" s="1"/>
  <c r="AM135" i="6" s="1"/>
  <c r="AI136" i="6"/>
  <c r="AI137" i="6"/>
  <c r="AK137" i="6" s="1"/>
  <c r="AL137" i="6" s="1"/>
  <c r="AM137" i="6" s="1"/>
  <c r="AI138" i="6"/>
  <c r="AI139" i="6"/>
  <c r="AK139" i="6" s="1"/>
  <c r="AL139" i="6" s="1"/>
  <c r="AM139" i="6" s="1"/>
  <c r="AI140" i="6"/>
  <c r="AI141" i="6"/>
  <c r="AK141" i="6" s="1"/>
  <c r="AL141" i="6" s="1"/>
  <c r="AM141" i="6" s="1"/>
  <c r="AI142" i="6"/>
  <c r="AI143" i="6"/>
  <c r="AK143" i="6" s="1"/>
  <c r="AL143" i="6" s="1"/>
  <c r="AM143" i="6" s="1"/>
  <c r="AI144" i="6"/>
  <c r="AI145" i="6"/>
  <c r="AI146" i="6"/>
  <c r="AI147" i="6"/>
  <c r="AI148" i="6"/>
  <c r="AI149" i="6"/>
  <c r="AK149" i="6" s="1"/>
  <c r="AL149" i="6" s="1"/>
  <c r="AM149" i="6" s="1"/>
  <c r="AI150" i="6"/>
  <c r="AI151" i="6"/>
  <c r="AK151" i="6" s="1"/>
  <c r="AL151" i="6" s="1"/>
  <c r="AM151" i="6" s="1"/>
  <c r="AI152" i="6"/>
  <c r="AI153" i="6"/>
  <c r="AI154" i="6"/>
  <c r="AI155" i="6"/>
  <c r="AK155" i="6" s="1"/>
  <c r="AL155" i="6" s="1"/>
  <c r="AM155" i="6" s="1"/>
  <c r="AI156" i="6"/>
  <c r="AI157" i="6"/>
  <c r="AI158" i="6"/>
  <c r="AI159" i="6"/>
  <c r="AK159" i="6" s="1"/>
  <c r="AL159" i="6" s="1"/>
  <c r="AM159" i="6" s="1"/>
  <c r="AI160" i="6"/>
  <c r="AI161" i="6"/>
  <c r="AI162" i="6"/>
  <c r="AI163" i="6"/>
  <c r="AI164" i="6"/>
  <c r="AI165" i="6"/>
  <c r="AK165" i="6" s="1"/>
  <c r="AL165" i="6" s="1"/>
  <c r="AM165" i="6" s="1"/>
  <c r="AI166" i="6"/>
  <c r="AI167" i="6"/>
  <c r="AK167" i="6" s="1"/>
  <c r="AL167" i="6" s="1"/>
  <c r="AM167" i="6" s="1"/>
  <c r="AI168" i="6"/>
  <c r="AI169" i="6"/>
  <c r="AI170" i="6"/>
  <c r="AI171" i="6"/>
  <c r="AK171" i="6" s="1"/>
  <c r="AL171" i="6" s="1"/>
  <c r="AM171" i="6" s="1"/>
  <c r="AI172" i="6"/>
  <c r="BD16" i="6"/>
  <c r="BD17" i="6"/>
  <c r="BD18" i="6"/>
  <c r="BD19" i="6"/>
  <c r="BD20" i="6"/>
  <c r="BD21" i="6"/>
  <c r="BD22" i="6"/>
  <c r="BD23" i="6"/>
  <c r="BD24" i="6"/>
  <c r="BD25" i="6"/>
  <c r="BD26" i="6"/>
  <c r="BD27" i="6"/>
  <c r="BD28" i="6"/>
  <c r="BD29" i="6"/>
  <c r="BD30" i="6"/>
  <c r="BD31" i="6"/>
  <c r="BD32" i="6"/>
  <c r="BD33" i="6"/>
  <c r="BD34" i="6"/>
  <c r="BD35" i="6"/>
  <c r="BD36" i="6"/>
  <c r="BD37" i="6"/>
  <c r="BD38" i="6"/>
  <c r="BD39" i="6"/>
  <c r="BD40" i="6"/>
  <c r="BD41" i="6"/>
  <c r="BD42" i="6"/>
  <c r="BD43" i="6"/>
  <c r="BD44" i="6"/>
  <c r="BD45" i="6"/>
  <c r="BD46" i="6"/>
  <c r="BD47" i="6"/>
  <c r="BD48" i="6"/>
  <c r="BD49" i="6"/>
  <c r="BD50" i="6"/>
  <c r="BD51" i="6"/>
  <c r="BD52" i="6"/>
  <c r="BD53" i="6"/>
  <c r="BD54" i="6"/>
  <c r="BD55" i="6"/>
  <c r="BD56" i="6"/>
  <c r="BD57" i="6"/>
  <c r="BD58" i="6"/>
  <c r="BD59" i="6"/>
  <c r="BD60" i="6"/>
  <c r="BD61" i="6"/>
  <c r="BD62" i="6"/>
  <c r="BD63" i="6"/>
  <c r="BD64" i="6"/>
  <c r="BD65" i="6"/>
  <c r="BD66" i="6"/>
  <c r="BD67" i="6"/>
  <c r="BD68" i="6"/>
  <c r="BC16" i="6"/>
  <c r="BC17" i="6"/>
  <c r="BC18" i="6"/>
  <c r="BC19" i="6"/>
  <c r="BC20" i="6"/>
  <c r="BC21" i="6"/>
  <c r="BC22" i="6"/>
  <c r="BC23" i="6"/>
  <c r="BC24" i="6"/>
  <c r="BC25" i="6"/>
  <c r="BC26" i="6"/>
  <c r="BC27" i="6"/>
  <c r="BC28" i="6"/>
  <c r="BC29" i="6"/>
  <c r="BC30" i="6"/>
  <c r="BC31" i="6"/>
  <c r="BC32" i="6"/>
  <c r="BC33" i="6"/>
  <c r="BC34" i="6"/>
  <c r="BC35" i="6"/>
  <c r="BC36" i="6"/>
  <c r="BC37" i="6"/>
  <c r="BC38" i="6"/>
  <c r="BC39" i="6"/>
  <c r="BC40" i="6"/>
  <c r="BC41" i="6"/>
  <c r="BC42" i="6"/>
  <c r="BC43" i="6"/>
  <c r="BC44" i="6"/>
  <c r="BC45" i="6"/>
  <c r="BC46" i="6"/>
  <c r="BC47" i="6"/>
  <c r="BC48" i="6"/>
  <c r="BC49" i="6"/>
  <c r="BC50" i="6"/>
  <c r="BC51" i="6"/>
  <c r="BC52" i="6"/>
  <c r="BC53" i="6"/>
  <c r="BC54" i="6"/>
  <c r="BC55" i="6"/>
  <c r="BC56" i="6"/>
  <c r="BC57" i="6"/>
  <c r="BC58" i="6"/>
  <c r="BC59" i="6"/>
  <c r="BC60" i="6"/>
  <c r="BC61" i="6"/>
  <c r="BC62" i="6"/>
  <c r="BC63" i="6"/>
  <c r="BC64" i="6"/>
  <c r="BC65" i="6"/>
  <c r="BC66" i="6"/>
  <c r="BC67" i="6"/>
  <c r="BC68" i="6"/>
  <c r="AY16" i="6"/>
  <c r="AY17" i="6"/>
  <c r="AY18" i="6"/>
  <c r="AY19" i="6"/>
  <c r="AY20" i="6"/>
  <c r="AY21" i="6"/>
  <c r="AY22" i="6"/>
  <c r="AY23" i="6"/>
  <c r="AY24" i="6"/>
  <c r="AY25" i="6"/>
  <c r="AY26" i="6"/>
  <c r="AY27" i="6"/>
  <c r="AY28" i="6"/>
  <c r="AY29" i="6"/>
  <c r="AY30" i="6"/>
  <c r="AY31" i="6"/>
  <c r="AY32" i="6"/>
  <c r="AY33" i="6"/>
  <c r="AY34" i="6"/>
  <c r="AY35" i="6"/>
  <c r="AY36" i="6"/>
  <c r="AY37" i="6"/>
  <c r="AY38" i="6"/>
  <c r="AY39" i="6"/>
  <c r="AY40" i="6"/>
  <c r="AY41" i="6"/>
  <c r="AY42" i="6"/>
  <c r="AY43" i="6"/>
  <c r="AY44" i="6"/>
  <c r="AY45" i="6"/>
  <c r="AY46" i="6"/>
  <c r="AY47" i="6"/>
  <c r="AY48" i="6"/>
  <c r="AY49" i="6"/>
  <c r="AY50" i="6"/>
  <c r="AY51" i="6"/>
  <c r="AY52" i="6"/>
  <c r="AY53" i="6"/>
  <c r="AY54" i="6"/>
  <c r="AY55" i="6"/>
  <c r="AY56" i="6"/>
  <c r="AY57" i="6"/>
  <c r="AY58" i="6"/>
  <c r="AY59" i="6"/>
  <c r="AY60" i="6"/>
  <c r="AY61" i="6"/>
  <c r="AY62" i="6"/>
  <c r="AY63" i="6"/>
  <c r="AY64" i="6"/>
  <c r="AY65" i="6"/>
  <c r="AY66" i="6"/>
  <c r="AY67" i="6"/>
  <c r="AY68" i="6"/>
  <c r="AX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X65" i="6"/>
  <c r="AX66" i="6"/>
  <c r="AX67" i="6"/>
  <c r="AX68" i="6"/>
  <c r="AT16" i="6"/>
  <c r="AT17" i="6"/>
  <c r="AT18" i="6"/>
  <c r="AT19" i="6"/>
  <c r="AT20" i="6"/>
  <c r="AT21" i="6"/>
  <c r="AT22" i="6"/>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S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N16" i="6"/>
  <c r="AN17" i="6"/>
  <c r="AN18" i="6"/>
  <c r="AN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J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I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H124" i="5"/>
  <c r="H136" i="5"/>
  <c r="H140" i="5"/>
  <c r="H152" i="5"/>
  <c r="H156" i="5"/>
  <c r="H168" i="5"/>
  <c r="G121" i="5"/>
  <c r="H121" i="5" s="1"/>
  <c r="G122" i="5"/>
  <c r="H122" i="5" s="1"/>
  <c r="G124" i="5"/>
  <c r="G126" i="5"/>
  <c r="H126" i="5" s="1"/>
  <c r="G128" i="5"/>
  <c r="H128" i="5" s="1"/>
  <c r="G132" i="5"/>
  <c r="H132" i="5" s="1"/>
  <c r="G134" i="5"/>
  <c r="H134" i="5" s="1"/>
  <c r="G136" i="5"/>
  <c r="G137" i="5"/>
  <c r="H137" i="5" s="1"/>
  <c r="G138" i="5"/>
  <c r="H138" i="5" s="1"/>
  <c r="G140" i="5"/>
  <c r="G142" i="5"/>
  <c r="H142" i="5" s="1"/>
  <c r="G144" i="5"/>
  <c r="H144" i="5" s="1"/>
  <c r="G148" i="5"/>
  <c r="H148" i="5" s="1"/>
  <c r="G150" i="5"/>
  <c r="H150" i="5" s="1"/>
  <c r="G152" i="5"/>
  <c r="G153" i="5"/>
  <c r="H153" i="5" s="1"/>
  <c r="G154" i="5"/>
  <c r="H154" i="5" s="1"/>
  <c r="G156" i="5"/>
  <c r="G158" i="5"/>
  <c r="H158" i="5" s="1"/>
  <c r="G160" i="5"/>
  <c r="H160" i="5" s="1"/>
  <c r="G164" i="5"/>
  <c r="H164" i="5" s="1"/>
  <c r="G166" i="5"/>
  <c r="H166" i="5" s="1"/>
  <c r="G168" i="5"/>
  <c r="G169" i="5"/>
  <c r="H169" i="5" s="1"/>
  <c r="G170" i="5"/>
  <c r="H170" i="5" s="1"/>
  <c r="F121" i="5"/>
  <c r="F122" i="5"/>
  <c r="F123" i="5"/>
  <c r="G123" i="5" s="1"/>
  <c r="H123" i="5" s="1"/>
  <c r="F124" i="5"/>
  <c r="F125" i="5"/>
  <c r="G125" i="5" s="1"/>
  <c r="H125" i="5" s="1"/>
  <c r="F126" i="5"/>
  <c r="F127" i="5"/>
  <c r="G127" i="5" s="1"/>
  <c r="H127" i="5" s="1"/>
  <c r="F128" i="5"/>
  <c r="F129" i="5"/>
  <c r="G129" i="5" s="1"/>
  <c r="H129" i="5" s="1"/>
  <c r="F130" i="5"/>
  <c r="G130" i="5" s="1"/>
  <c r="H130" i="5" s="1"/>
  <c r="F131" i="5"/>
  <c r="G131" i="5" s="1"/>
  <c r="H131" i="5" s="1"/>
  <c r="F132" i="5"/>
  <c r="F133" i="5"/>
  <c r="G133" i="5" s="1"/>
  <c r="H133" i="5" s="1"/>
  <c r="F134" i="5"/>
  <c r="F135" i="5"/>
  <c r="G135" i="5" s="1"/>
  <c r="H135" i="5" s="1"/>
  <c r="F136" i="5"/>
  <c r="F137" i="5"/>
  <c r="F138" i="5"/>
  <c r="F139" i="5"/>
  <c r="G139" i="5" s="1"/>
  <c r="H139" i="5" s="1"/>
  <c r="F140" i="5"/>
  <c r="F141" i="5"/>
  <c r="G141" i="5" s="1"/>
  <c r="H141" i="5" s="1"/>
  <c r="F142" i="5"/>
  <c r="F143" i="5"/>
  <c r="G143" i="5" s="1"/>
  <c r="H143" i="5" s="1"/>
  <c r="F144" i="5"/>
  <c r="F145" i="5"/>
  <c r="G145" i="5" s="1"/>
  <c r="H145" i="5" s="1"/>
  <c r="F146" i="5"/>
  <c r="G146" i="5" s="1"/>
  <c r="H146" i="5" s="1"/>
  <c r="F147" i="5"/>
  <c r="G147" i="5" s="1"/>
  <c r="H147" i="5" s="1"/>
  <c r="F148" i="5"/>
  <c r="F149" i="5"/>
  <c r="G149" i="5" s="1"/>
  <c r="H149" i="5" s="1"/>
  <c r="F150" i="5"/>
  <c r="F151" i="5"/>
  <c r="G151" i="5" s="1"/>
  <c r="H151" i="5" s="1"/>
  <c r="F152" i="5"/>
  <c r="F153" i="5"/>
  <c r="F154" i="5"/>
  <c r="F155" i="5"/>
  <c r="G155" i="5" s="1"/>
  <c r="H155" i="5" s="1"/>
  <c r="F156" i="5"/>
  <c r="F157" i="5"/>
  <c r="G157" i="5" s="1"/>
  <c r="H157" i="5" s="1"/>
  <c r="F158" i="5"/>
  <c r="F159" i="5"/>
  <c r="G159" i="5" s="1"/>
  <c r="H159" i="5" s="1"/>
  <c r="F160" i="5"/>
  <c r="F161" i="5"/>
  <c r="G161" i="5" s="1"/>
  <c r="H161" i="5" s="1"/>
  <c r="F162" i="5"/>
  <c r="G162" i="5" s="1"/>
  <c r="H162" i="5" s="1"/>
  <c r="F163" i="5"/>
  <c r="G163" i="5" s="1"/>
  <c r="H163" i="5" s="1"/>
  <c r="F164" i="5"/>
  <c r="F165" i="5"/>
  <c r="G165" i="5" s="1"/>
  <c r="H165" i="5" s="1"/>
  <c r="F166" i="5"/>
  <c r="F167" i="5"/>
  <c r="G167" i="5" s="1"/>
  <c r="H167" i="5" s="1"/>
  <c r="F168" i="5"/>
  <c r="F169" i="5"/>
  <c r="F170" i="5"/>
  <c r="F171" i="5"/>
  <c r="G171" i="5" s="1"/>
  <c r="H171" i="5" s="1"/>
  <c r="F67" i="5"/>
  <c r="G67" i="5" s="1"/>
  <c r="H67" i="5" s="1"/>
  <c r="F15" i="5"/>
  <c r="G15" i="5" s="1"/>
  <c r="H15" i="5" s="1"/>
  <c r="F16" i="5"/>
  <c r="G16" i="5" s="1"/>
  <c r="H16" i="5" s="1"/>
  <c r="F17" i="5"/>
  <c r="G17" i="5" s="1"/>
  <c r="H17" i="5" s="1"/>
  <c r="F18" i="5"/>
  <c r="G18" i="5" s="1"/>
  <c r="H18" i="5" s="1"/>
  <c r="F19" i="5"/>
  <c r="G19" i="5" s="1"/>
  <c r="H19" i="5" s="1"/>
  <c r="F20" i="5"/>
  <c r="G20" i="5" s="1"/>
  <c r="H20" i="5" s="1"/>
  <c r="F21" i="5"/>
  <c r="G21" i="5" s="1"/>
  <c r="H21" i="5" s="1"/>
  <c r="F22" i="5"/>
  <c r="G22" i="5" s="1"/>
  <c r="H22" i="5" s="1"/>
  <c r="F23" i="5"/>
  <c r="G23" i="5" s="1"/>
  <c r="H23" i="5" s="1"/>
  <c r="F24" i="5"/>
  <c r="G24" i="5" s="1"/>
  <c r="H24" i="5" s="1"/>
  <c r="F25" i="5"/>
  <c r="G25" i="5" s="1"/>
  <c r="H25" i="5" s="1"/>
  <c r="F26" i="5"/>
  <c r="G26" i="5" s="1"/>
  <c r="H26" i="5" s="1"/>
  <c r="F27" i="5"/>
  <c r="G27" i="5" s="1"/>
  <c r="H27" i="5" s="1"/>
  <c r="F28" i="5"/>
  <c r="G28" i="5" s="1"/>
  <c r="H28" i="5" s="1"/>
  <c r="F29" i="5"/>
  <c r="G29" i="5" s="1"/>
  <c r="H29" i="5" s="1"/>
  <c r="F30" i="5"/>
  <c r="G30" i="5" s="1"/>
  <c r="H30" i="5" s="1"/>
  <c r="F31" i="5"/>
  <c r="G31" i="5" s="1"/>
  <c r="H31" i="5" s="1"/>
  <c r="F32" i="5"/>
  <c r="G32" i="5" s="1"/>
  <c r="H32" i="5" s="1"/>
  <c r="F33" i="5"/>
  <c r="G33" i="5" s="1"/>
  <c r="H33" i="5" s="1"/>
  <c r="F34" i="5"/>
  <c r="G34" i="5" s="1"/>
  <c r="H34" i="5" s="1"/>
  <c r="F35" i="5"/>
  <c r="G35" i="5" s="1"/>
  <c r="H35" i="5" s="1"/>
  <c r="F36" i="5"/>
  <c r="G36" i="5" s="1"/>
  <c r="H36" i="5" s="1"/>
  <c r="F37" i="5"/>
  <c r="G37" i="5" s="1"/>
  <c r="H37" i="5" s="1"/>
  <c r="F38" i="5"/>
  <c r="G38" i="5" s="1"/>
  <c r="H38" i="5" s="1"/>
  <c r="F39" i="5"/>
  <c r="G39" i="5" s="1"/>
  <c r="H39" i="5" s="1"/>
  <c r="F40" i="5"/>
  <c r="G40" i="5" s="1"/>
  <c r="H40" i="5" s="1"/>
  <c r="F41" i="5"/>
  <c r="G41" i="5" s="1"/>
  <c r="H41" i="5" s="1"/>
  <c r="F42" i="5"/>
  <c r="G42" i="5" s="1"/>
  <c r="H42" i="5" s="1"/>
  <c r="F43" i="5"/>
  <c r="G43" i="5" s="1"/>
  <c r="H43" i="5" s="1"/>
  <c r="F44" i="5"/>
  <c r="G44" i="5" s="1"/>
  <c r="H44" i="5" s="1"/>
  <c r="F45" i="5"/>
  <c r="G45" i="5" s="1"/>
  <c r="H45" i="5" s="1"/>
  <c r="F46" i="5"/>
  <c r="G46" i="5" s="1"/>
  <c r="H46" i="5" s="1"/>
  <c r="F47" i="5"/>
  <c r="G47" i="5" s="1"/>
  <c r="H47" i="5" s="1"/>
  <c r="F48" i="5"/>
  <c r="G48" i="5" s="1"/>
  <c r="H48" i="5" s="1"/>
  <c r="F49" i="5"/>
  <c r="G49" i="5" s="1"/>
  <c r="H49" i="5" s="1"/>
  <c r="F50" i="5"/>
  <c r="G50" i="5" s="1"/>
  <c r="H50" i="5" s="1"/>
  <c r="F51" i="5"/>
  <c r="G51" i="5" s="1"/>
  <c r="H51" i="5" s="1"/>
  <c r="F52" i="5"/>
  <c r="G52" i="5" s="1"/>
  <c r="H52" i="5" s="1"/>
  <c r="F53" i="5"/>
  <c r="G53" i="5" s="1"/>
  <c r="H53" i="5" s="1"/>
  <c r="F54" i="5"/>
  <c r="G54" i="5" s="1"/>
  <c r="H54" i="5" s="1"/>
  <c r="F55" i="5"/>
  <c r="G55" i="5" s="1"/>
  <c r="H55" i="5" s="1"/>
  <c r="F56" i="5"/>
  <c r="G56" i="5" s="1"/>
  <c r="H56" i="5" s="1"/>
  <c r="F57" i="5"/>
  <c r="G57" i="5" s="1"/>
  <c r="H57" i="5" s="1"/>
  <c r="F58" i="5"/>
  <c r="G58" i="5" s="1"/>
  <c r="H58" i="5" s="1"/>
  <c r="F59" i="5"/>
  <c r="G59" i="5" s="1"/>
  <c r="H59" i="5" s="1"/>
  <c r="F60" i="5"/>
  <c r="G60" i="5" s="1"/>
  <c r="H60" i="5" s="1"/>
  <c r="F61" i="5"/>
  <c r="G61" i="5" s="1"/>
  <c r="H61" i="5" s="1"/>
  <c r="F62" i="5"/>
  <c r="G62" i="5" s="1"/>
  <c r="H62" i="5" s="1"/>
  <c r="F63" i="5"/>
  <c r="G63" i="5" s="1"/>
  <c r="H63" i="5" s="1"/>
  <c r="F64" i="5"/>
  <c r="G64" i="5" s="1"/>
  <c r="H64" i="5" s="1"/>
  <c r="F65" i="5"/>
  <c r="G65" i="5" s="1"/>
  <c r="H65" i="5" s="1"/>
  <c r="F66" i="5"/>
  <c r="G66" i="5" s="1"/>
  <c r="H66" i="5" s="1"/>
  <c r="AZ122" i="4"/>
  <c r="AZ123" i="4"/>
  <c r="AZ124" i="4"/>
  <c r="AZ125" i="4"/>
  <c r="BA125" i="4" s="1"/>
  <c r="BB125" i="4" s="1"/>
  <c r="BC125" i="4" s="1"/>
  <c r="AZ126" i="4"/>
  <c r="AZ127" i="4"/>
  <c r="AZ128" i="4"/>
  <c r="AZ129" i="4"/>
  <c r="BA129" i="4" s="1"/>
  <c r="BB129" i="4" s="1"/>
  <c r="BC129" i="4" s="1"/>
  <c r="AZ130" i="4"/>
  <c r="AZ131" i="4"/>
  <c r="AZ132" i="4"/>
  <c r="AZ133" i="4"/>
  <c r="BA133" i="4" s="1"/>
  <c r="BB133" i="4" s="1"/>
  <c r="BC133" i="4" s="1"/>
  <c r="AZ134" i="4"/>
  <c r="AZ135" i="4"/>
  <c r="AZ136" i="4"/>
  <c r="AZ137" i="4"/>
  <c r="BA137" i="4" s="1"/>
  <c r="BB137" i="4" s="1"/>
  <c r="BC137" i="4" s="1"/>
  <c r="AZ138" i="4"/>
  <c r="AZ139" i="4"/>
  <c r="AZ140" i="4"/>
  <c r="AZ141" i="4"/>
  <c r="BA141" i="4" s="1"/>
  <c r="BB141" i="4" s="1"/>
  <c r="BC141" i="4" s="1"/>
  <c r="AZ142" i="4"/>
  <c r="AZ143" i="4"/>
  <c r="AZ144" i="4"/>
  <c r="AZ145" i="4"/>
  <c r="BA145" i="4" s="1"/>
  <c r="BB145" i="4" s="1"/>
  <c r="BC145" i="4" s="1"/>
  <c r="AZ146" i="4"/>
  <c r="AZ147" i="4"/>
  <c r="AZ148" i="4"/>
  <c r="AZ149" i="4"/>
  <c r="BA149" i="4" s="1"/>
  <c r="BB149" i="4" s="1"/>
  <c r="BC149" i="4" s="1"/>
  <c r="AZ150" i="4"/>
  <c r="AZ151" i="4"/>
  <c r="AZ152" i="4"/>
  <c r="AZ153" i="4"/>
  <c r="BA153" i="4" s="1"/>
  <c r="BB153" i="4" s="1"/>
  <c r="BC153" i="4" s="1"/>
  <c r="AZ154" i="4"/>
  <c r="AZ155" i="4"/>
  <c r="AZ156" i="4"/>
  <c r="AZ157" i="4"/>
  <c r="BA157" i="4" s="1"/>
  <c r="BB157" i="4" s="1"/>
  <c r="BC157" i="4" s="1"/>
  <c r="AZ158" i="4"/>
  <c r="AZ159" i="4"/>
  <c r="AZ160" i="4"/>
  <c r="AZ161" i="4"/>
  <c r="BA161" i="4" s="1"/>
  <c r="BB161" i="4" s="1"/>
  <c r="BC161" i="4" s="1"/>
  <c r="AZ162" i="4"/>
  <c r="AZ163" i="4"/>
  <c r="AZ164" i="4"/>
  <c r="AZ165" i="4"/>
  <c r="BA165" i="4" s="1"/>
  <c r="BB165" i="4" s="1"/>
  <c r="BC165" i="4" s="1"/>
  <c r="AZ166" i="4"/>
  <c r="AZ167" i="4"/>
  <c r="AZ168" i="4"/>
  <c r="AZ169" i="4"/>
  <c r="BA169" i="4" s="1"/>
  <c r="BB169" i="4" s="1"/>
  <c r="BC169" i="4" s="1"/>
  <c r="AZ170" i="4"/>
  <c r="AZ171" i="4"/>
  <c r="AZ172" i="4"/>
  <c r="AY122" i="4"/>
  <c r="AY123" i="4"/>
  <c r="AY124" i="4"/>
  <c r="AY125" i="4"/>
  <c r="AY126" i="4"/>
  <c r="AY127" i="4"/>
  <c r="AY128" i="4"/>
  <c r="AY129" i="4"/>
  <c r="AY130" i="4"/>
  <c r="AY131" i="4"/>
  <c r="BA131" i="4" s="1"/>
  <c r="BB131" i="4" s="1"/>
  <c r="BC131" i="4" s="1"/>
  <c r="AY132" i="4"/>
  <c r="AY133" i="4"/>
  <c r="AY134" i="4"/>
  <c r="AY135" i="4"/>
  <c r="BA135" i="4" s="1"/>
  <c r="BB135" i="4" s="1"/>
  <c r="BC135" i="4" s="1"/>
  <c r="AY136" i="4"/>
  <c r="AY137" i="4"/>
  <c r="AY138" i="4"/>
  <c r="AY139" i="4"/>
  <c r="BA139" i="4" s="1"/>
  <c r="BB139" i="4" s="1"/>
  <c r="BC139" i="4" s="1"/>
  <c r="AY140" i="4"/>
  <c r="AY141" i="4"/>
  <c r="AY142" i="4"/>
  <c r="AY143" i="4"/>
  <c r="BA143" i="4" s="1"/>
  <c r="BB143" i="4" s="1"/>
  <c r="BC143" i="4" s="1"/>
  <c r="AY144" i="4"/>
  <c r="AY145" i="4"/>
  <c r="AY146" i="4"/>
  <c r="AY147" i="4"/>
  <c r="BA147" i="4" s="1"/>
  <c r="BB147" i="4" s="1"/>
  <c r="BC147" i="4" s="1"/>
  <c r="AY148" i="4"/>
  <c r="AY149" i="4"/>
  <c r="AY150" i="4"/>
  <c r="AY151" i="4"/>
  <c r="BA151" i="4" s="1"/>
  <c r="BB151" i="4" s="1"/>
  <c r="BC151" i="4" s="1"/>
  <c r="AY152" i="4"/>
  <c r="AY153" i="4"/>
  <c r="AY154" i="4"/>
  <c r="AY155" i="4"/>
  <c r="BA155" i="4" s="1"/>
  <c r="BB155" i="4" s="1"/>
  <c r="BC155" i="4" s="1"/>
  <c r="AY156" i="4"/>
  <c r="AY157" i="4"/>
  <c r="AY158" i="4"/>
  <c r="AY159" i="4"/>
  <c r="BA159" i="4" s="1"/>
  <c r="BB159" i="4" s="1"/>
  <c r="BC159" i="4" s="1"/>
  <c r="AY160" i="4"/>
  <c r="AY161" i="4"/>
  <c r="AY162" i="4"/>
  <c r="AY163" i="4"/>
  <c r="BA163" i="4" s="1"/>
  <c r="BB163" i="4" s="1"/>
  <c r="BC163" i="4" s="1"/>
  <c r="AY164" i="4"/>
  <c r="AY165" i="4"/>
  <c r="AY166" i="4"/>
  <c r="AY167" i="4"/>
  <c r="BA167" i="4" s="1"/>
  <c r="BB167" i="4" s="1"/>
  <c r="BC167" i="4" s="1"/>
  <c r="AY168" i="4"/>
  <c r="AY169" i="4"/>
  <c r="AY170" i="4"/>
  <c r="AY171" i="4"/>
  <c r="BA171" i="4" s="1"/>
  <c r="BB171" i="4" s="1"/>
  <c r="BC171" i="4" s="1"/>
  <c r="AY172" i="4"/>
  <c r="AU122" i="4"/>
  <c r="AU123" i="4"/>
  <c r="AU124" i="4"/>
  <c r="AU125" i="4"/>
  <c r="AU126" i="4"/>
  <c r="AU127" i="4"/>
  <c r="AU128" i="4"/>
  <c r="AU129" i="4"/>
  <c r="AU130" i="4"/>
  <c r="AU131" i="4"/>
  <c r="AU132" i="4"/>
  <c r="AU133" i="4"/>
  <c r="AU134" i="4"/>
  <c r="AU135" i="4"/>
  <c r="AU136" i="4"/>
  <c r="AU137" i="4"/>
  <c r="AU138" i="4"/>
  <c r="AU139" i="4"/>
  <c r="AU140" i="4"/>
  <c r="AU141" i="4"/>
  <c r="AU142" i="4"/>
  <c r="AU143" i="4"/>
  <c r="AU144" i="4"/>
  <c r="AU145" i="4"/>
  <c r="AU146" i="4"/>
  <c r="AU147" i="4"/>
  <c r="AU148" i="4"/>
  <c r="AU149" i="4"/>
  <c r="AU150" i="4"/>
  <c r="AU151" i="4"/>
  <c r="AU152" i="4"/>
  <c r="AU153" i="4"/>
  <c r="AU154" i="4"/>
  <c r="AU155" i="4"/>
  <c r="AU156" i="4"/>
  <c r="AU157" i="4"/>
  <c r="AU158" i="4"/>
  <c r="AU159" i="4"/>
  <c r="AU160" i="4"/>
  <c r="AU161" i="4"/>
  <c r="AU162" i="4"/>
  <c r="AU163" i="4"/>
  <c r="AU164" i="4"/>
  <c r="AU165" i="4"/>
  <c r="AU166" i="4"/>
  <c r="AU167" i="4"/>
  <c r="AU168" i="4"/>
  <c r="AU169" i="4"/>
  <c r="AU170" i="4"/>
  <c r="AU171" i="4"/>
  <c r="AU172" i="4"/>
  <c r="AT122" i="4"/>
  <c r="AT123" i="4"/>
  <c r="AT124" i="4"/>
  <c r="AV124" i="4" s="1"/>
  <c r="AW124" i="4" s="1"/>
  <c r="AX124" i="4" s="1"/>
  <c r="AT125" i="4"/>
  <c r="AT126" i="4"/>
  <c r="AT127" i="4"/>
  <c r="AT128" i="4"/>
  <c r="AV128" i="4" s="1"/>
  <c r="AW128" i="4" s="1"/>
  <c r="AX128" i="4" s="1"/>
  <c r="AT129" i="4"/>
  <c r="AT130" i="4"/>
  <c r="AT131" i="4"/>
  <c r="AT132" i="4"/>
  <c r="AV132" i="4" s="1"/>
  <c r="AW132" i="4" s="1"/>
  <c r="AX132" i="4" s="1"/>
  <c r="AT133" i="4"/>
  <c r="AT134" i="4"/>
  <c r="AT135" i="4"/>
  <c r="AT136" i="4"/>
  <c r="AV136" i="4" s="1"/>
  <c r="AW136" i="4" s="1"/>
  <c r="AX136" i="4" s="1"/>
  <c r="AT137" i="4"/>
  <c r="AT138" i="4"/>
  <c r="AT139" i="4"/>
  <c r="AT140" i="4"/>
  <c r="AV140" i="4" s="1"/>
  <c r="AW140" i="4" s="1"/>
  <c r="AX140" i="4" s="1"/>
  <c r="AT141" i="4"/>
  <c r="AT142" i="4"/>
  <c r="AT143" i="4"/>
  <c r="AT144" i="4"/>
  <c r="AV144" i="4" s="1"/>
  <c r="AW144" i="4" s="1"/>
  <c r="AX144" i="4" s="1"/>
  <c r="AT145" i="4"/>
  <c r="AT146" i="4"/>
  <c r="AT147" i="4"/>
  <c r="AT148" i="4"/>
  <c r="AV148" i="4" s="1"/>
  <c r="AW148" i="4" s="1"/>
  <c r="AX148" i="4" s="1"/>
  <c r="AT149" i="4"/>
  <c r="AT150" i="4"/>
  <c r="AT151" i="4"/>
  <c r="AT152" i="4"/>
  <c r="AV152" i="4" s="1"/>
  <c r="AW152" i="4" s="1"/>
  <c r="AX152" i="4" s="1"/>
  <c r="AT153" i="4"/>
  <c r="AT154" i="4"/>
  <c r="AT155" i="4"/>
  <c r="AT156" i="4"/>
  <c r="AV156" i="4" s="1"/>
  <c r="AW156" i="4" s="1"/>
  <c r="AX156" i="4" s="1"/>
  <c r="AT157" i="4"/>
  <c r="AT158" i="4"/>
  <c r="AT159" i="4"/>
  <c r="AT160" i="4"/>
  <c r="AV160" i="4" s="1"/>
  <c r="AW160" i="4" s="1"/>
  <c r="AX160" i="4" s="1"/>
  <c r="AT161" i="4"/>
  <c r="AT162" i="4"/>
  <c r="AT163" i="4"/>
  <c r="AT164" i="4"/>
  <c r="AV164" i="4" s="1"/>
  <c r="AW164" i="4" s="1"/>
  <c r="AX164" i="4" s="1"/>
  <c r="AT165" i="4"/>
  <c r="AT166" i="4"/>
  <c r="AT167" i="4"/>
  <c r="AT168" i="4"/>
  <c r="AT169" i="4"/>
  <c r="AT170" i="4"/>
  <c r="AT171" i="4"/>
  <c r="AT172" i="4"/>
  <c r="AP122" i="4"/>
  <c r="AP123" i="4"/>
  <c r="AP124" i="4"/>
  <c r="AP125" i="4"/>
  <c r="AP126" i="4"/>
  <c r="AP127" i="4"/>
  <c r="AP128" i="4"/>
  <c r="AP129" i="4"/>
  <c r="AP130" i="4"/>
  <c r="AP131" i="4"/>
  <c r="AP132" i="4"/>
  <c r="AP133" i="4"/>
  <c r="AP134" i="4"/>
  <c r="AP135" i="4"/>
  <c r="AP136" i="4"/>
  <c r="AP137" i="4"/>
  <c r="AP138" i="4"/>
  <c r="AP139" i="4"/>
  <c r="AP140" i="4"/>
  <c r="AP141" i="4"/>
  <c r="AP142" i="4"/>
  <c r="AP143" i="4"/>
  <c r="AP144" i="4"/>
  <c r="AP145" i="4"/>
  <c r="AP146" i="4"/>
  <c r="AP147" i="4"/>
  <c r="AP148" i="4"/>
  <c r="AP149" i="4"/>
  <c r="AP150" i="4"/>
  <c r="AP151" i="4"/>
  <c r="AP152" i="4"/>
  <c r="AP153" i="4"/>
  <c r="AP154" i="4"/>
  <c r="AP155" i="4"/>
  <c r="AP156" i="4"/>
  <c r="AP157" i="4"/>
  <c r="AP158" i="4"/>
  <c r="AP159" i="4"/>
  <c r="AP160" i="4"/>
  <c r="AP161" i="4"/>
  <c r="AP162" i="4"/>
  <c r="AP163" i="4"/>
  <c r="AP164" i="4"/>
  <c r="AP165" i="4"/>
  <c r="AP166" i="4"/>
  <c r="AP167" i="4"/>
  <c r="AP168" i="4"/>
  <c r="AP169" i="4"/>
  <c r="AP170" i="4"/>
  <c r="AP171" i="4"/>
  <c r="AP172" i="4"/>
  <c r="AO122" i="4"/>
  <c r="AO123" i="4"/>
  <c r="AO124" i="4"/>
  <c r="AO125" i="4"/>
  <c r="AO126" i="4"/>
  <c r="AO127" i="4"/>
  <c r="AO128" i="4"/>
  <c r="AO129" i="4"/>
  <c r="AO130" i="4"/>
  <c r="AO131" i="4"/>
  <c r="AO132" i="4"/>
  <c r="AO133" i="4"/>
  <c r="AO134" i="4"/>
  <c r="AO135" i="4"/>
  <c r="AO136" i="4"/>
  <c r="AO137" i="4"/>
  <c r="AO138" i="4"/>
  <c r="AO139" i="4"/>
  <c r="AO140" i="4"/>
  <c r="AO141"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K122" i="4"/>
  <c r="AK123" i="4"/>
  <c r="AL123" i="4" s="1"/>
  <c r="AM123" i="4" s="1"/>
  <c r="AN123" i="4" s="1"/>
  <c r="AK124" i="4"/>
  <c r="AK125" i="4"/>
  <c r="AK126" i="4"/>
  <c r="AK127" i="4"/>
  <c r="AL127" i="4" s="1"/>
  <c r="AM127" i="4" s="1"/>
  <c r="AN127" i="4" s="1"/>
  <c r="AK128" i="4"/>
  <c r="AK129" i="4"/>
  <c r="AK130" i="4"/>
  <c r="AK131" i="4"/>
  <c r="AL131" i="4" s="1"/>
  <c r="AM131" i="4" s="1"/>
  <c r="AN131" i="4" s="1"/>
  <c r="AK132" i="4"/>
  <c r="AK133" i="4"/>
  <c r="AK134" i="4"/>
  <c r="AK135" i="4"/>
  <c r="AL135" i="4" s="1"/>
  <c r="AM135" i="4" s="1"/>
  <c r="AN135" i="4" s="1"/>
  <c r="AK136" i="4"/>
  <c r="AK137" i="4"/>
  <c r="AK138" i="4"/>
  <c r="AK139" i="4"/>
  <c r="AL139" i="4" s="1"/>
  <c r="AM139" i="4" s="1"/>
  <c r="AN139" i="4" s="1"/>
  <c r="AK140" i="4"/>
  <c r="AK141" i="4"/>
  <c r="AK142" i="4"/>
  <c r="AK143" i="4"/>
  <c r="AL143" i="4" s="1"/>
  <c r="AM143" i="4" s="1"/>
  <c r="AN143" i="4" s="1"/>
  <c r="AK144" i="4"/>
  <c r="AK145" i="4"/>
  <c r="AK146" i="4"/>
  <c r="AK147" i="4"/>
  <c r="AL147" i="4" s="1"/>
  <c r="AM147" i="4" s="1"/>
  <c r="AN147" i="4" s="1"/>
  <c r="AK148" i="4"/>
  <c r="AK149" i="4"/>
  <c r="AK150" i="4"/>
  <c r="AK151" i="4"/>
  <c r="AL151" i="4" s="1"/>
  <c r="AM151" i="4" s="1"/>
  <c r="AN151" i="4" s="1"/>
  <c r="AK152" i="4"/>
  <c r="AK153" i="4"/>
  <c r="AK154" i="4"/>
  <c r="AK155" i="4"/>
  <c r="AL155" i="4" s="1"/>
  <c r="AM155" i="4" s="1"/>
  <c r="AN155" i="4" s="1"/>
  <c r="AK156" i="4"/>
  <c r="AK157" i="4"/>
  <c r="AK158" i="4"/>
  <c r="AK159" i="4"/>
  <c r="AL159" i="4" s="1"/>
  <c r="AM159" i="4" s="1"/>
  <c r="AN159" i="4" s="1"/>
  <c r="AK160" i="4"/>
  <c r="AK161" i="4"/>
  <c r="AK162" i="4"/>
  <c r="AK163" i="4"/>
  <c r="AL163" i="4" s="1"/>
  <c r="AM163" i="4" s="1"/>
  <c r="AN163" i="4" s="1"/>
  <c r="AK164" i="4"/>
  <c r="AK165" i="4"/>
  <c r="AK166" i="4"/>
  <c r="AK167" i="4"/>
  <c r="AL167" i="4" s="1"/>
  <c r="AM167" i="4" s="1"/>
  <c r="AN167" i="4" s="1"/>
  <c r="AK168" i="4"/>
  <c r="AK169" i="4"/>
  <c r="AK170" i="4"/>
  <c r="AK171" i="4"/>
  <c r="AL171" i="4" s="1"/>
  <c r="AM171" i="4" s="1"/>
  <c r="AN171" i="4" s="1"/>
  <c r="AK172" i="4"/>
  <c r="AJ122" i="4"/>
  <c r="AL122" i="4" s="1"/>
  <c r="AM122" i="4" s="1"/>
  <c r="AN122" i="4" s="1"/>
  <c r="AJ123" i="4"/>
  <c r="AJ124" i="4"/>
  <c r="AL124" i="4" s="1"/>
  <c r="AM124" i="4" s="1"/>
  <c r="AN124" i="4" s="1"/>
  <c r="AJ125" i="4"/>
  <c r="AJ126" i="4"/>
  <c r="AL126" i="4" s="1"/>
  <c r="AM126" i="4" s="1"/>
  <c r="AN126" i="4" s="1"/>
  <c r="AJ127" i="4"/>
  <c r="AJ128" i="4"/>
  <c r="AL128" i="4" s="1"/>
  <c r="AM128" i="4" s="1"/>
  <c r="AN128" i="4" s="1"/>
  <c r="AJ129" i="4"/>
  <c r="AJ130" i="4"/>
  <c r="AL130" i="4" s="1"/>
  <c r="AM130" i="4" s="1"/>
  <c r="AN130" i="4" s="1"/>
  <c r="AJ131" i="4"/>
  <c r="AJ132" i="4"/>
  <c r="AL132" i="4" s="1"/>
  <c r="AM132" i="4" s="1"/>
  <c r="AN132" i="4" s="1"/>
  <c r="AJ133" i="4"/>
  <c r="AJ134" i="4"/>
  <c r="AL134" i="4" s="1"/>
  <c r="AM134" i="4" s="1"/>
  <c r="AN134" i="4" s="1"/>
  <c r="AJ135" i="4"/>
  <c r="AJ136" i="4"/>
  <c r="AL136" i="4" s="1"/>
  <c r="AM136" i="4" s="1"/>
  <c r="AN136" i="4" s="1"/>
  <c r="AJ137" i="4"/>
  <c r="AJ138" i="4"/>
  <c r="AL138" i="4" s="1"/>
  <c r="AM138" i="4" s="1"/>
  <c r="AN138" i="4" s="1"/>
  <c r="AJ139" i="4"/>
  <c r="AJ140" i="4"/>
  <c r="AL140" i="4" s="1"/>
  <c r="AM140" i="4" s="1"/>
  <c r="AN140" i="4" s="1"/>
  <c r="AJ141" i="4"/>
  <c r="AJ142" i="4"/>
  <c r="AL142" i="4" s="1"/>
  <c r="AM142" i="4" s="1"/>
  <c r="AN142" i="4" s="1"/>
  <c r="AJ143" i="4"/>
  <c r="AJ144" i="4"/>
  <c r="AL144" i="4" s="1"/>
  <c r="AM144" i="4" s="1"/>
  <c r="AN144" i="4" s="1"/>
  <c r="AJ145" i="4"/>
  <c r="AJ146" i="4"/>
  <c r="AL146" i="4" s="1"/>
  <c r="AM146" i="4" s="1"/>
  <c r="AN146" i="4" s="1"/>
  <c r="AJ147" i="4"/>
  <c r="AJ148" i="4"/>
  <c r="AL148" i="4" s="1"/>
  <c r="AM148" i="4" s="1"/>
  <c r="AN148" i="4" s="1"/>
  <c r="AJ149" i="4"/>
  <c r="AJ150" i="4"/>
  <c r="AL150" i="4" s="1"/>
  <c r="AM150" i="4" s="1"/>
  <c r="AN150" i="4" s="1"/>
  <c r="AJ151" i="4"/>
  <c r="AJ152" i="4"/>
  <c r="AL152" i="4" s="1"/>
  <c r="AM152" i="4" s="1"/>
  <c r="AN152" i="4" s="1"/>
  <c r="AJ153" i="4"/>
  <c r="AJ154" i="4"/>
  <c r="AL154" i="4" s="1"/>
  <c r="AM154" i="4" s="1"/>
  <c r="AN154" i="4" s="1"/>
  <c r="AJ155" i="4"/>
  <c r="AJ156" i="4"/>
  <c r="AL156" i="4" s="1"/>
  <c r="AM156" i="4" s="1"/>
  <c r="AN156" i="4" s="1"/>
  <c r="AJ157" i="4"/>
  <c r="AJ158" i="4"/>
  <c r="AL158" i="4" s="1"/>
  <c r="AM158" i="4" s="1"/>
  <c r="AN158" i="4" s="1"/>
  <c r="AJ159" i="4"/>
  <c r="AJ160" i="4"/>
  <c r="AL160" i="4" s="1"/>
  <c r="AM160" i="4" s="1"/>
  <c r="AN160" i="4" s="1"/>
  <c r="AJ161" i="4"/>
  <c r="AJ162" i="4"/>
  <c r="AJ163" i="4"/>
  <c r="AJ164" i="4"/>
  <c r="AL164" i="4" s="1"/>
  <c r="AM164" i="4" s="1"/>
  <c r="AN164" i="4" s="1"/>
  <c r="AJ165" i="4"/>
  <c r="AJ166" i="4"/>
  <c r="AJ167" i="4"/>
  <c r="AJ168" i="4"/>
  <c r="AL168" i="4" s="1"/>
  <c r="AM168" i="4" s="1"/>
  <c r="AN168" i="4" s="1"/>
  <c r="AJ169" i="4"/>
  <c r="AJ170" i="4"/>
  <c r="AJ171" i="4"/>
  <c r="AJ172" i="4"/>
  <c r="AL172" i="4" s="1"/>
  <c r="AM172" i="4" s="1"/>
  <c r="AN172" i="4" s="1"/>
  <c r="AF124" i="4"/>
  <c r="AF125" i="4"/>
  <c r="AF126" i="4"/>
  <c r="AF127" i="4"/>
  <c r="AF128" i="4"/>
  <c r="AF129" i="4"/>
  <c r="AF130" i="4"/>
  <c r="AF131" i="4"/>
  <c r="AF132" i="4"/>
  <c r="AF133" i="4"/>
  <c r="AF134" i="4"/>
  <c r="AF135" i="4"/>
  <c r="AF136" i="4"/>
  <c r="AF137" i="4"/>
  <c r="AF138" i="4"/>
  <c r="AF139" i="4"/>
  <c r="AF140" i="4"/>
  <c r="AF141" i="4"/>
  <c r="AF142" i="4"/>
  <c r="AF143" i="4"/>
  <c r="AF144" i="4"/>
  <c r="AF145" i="4"/>
  <c r="AF146" i="4"/>
  <c r="AF147" i="4"/>
  <c r="AF148" i="4"/>
  <c r="AF149" i="4"/>
  <c r="AF150" i="4"/>
  <c r="AF151" i="4"/>
  <c r="AF152" i="4"/>
  <c r="AF153" i="4"/>
  <c r="AF154" i="4"/>
  <c r="AF155" i="4"/>
  <c r="AF156" i="4"/>
  <c r="AF157" i="4"/>
  <c r="AF158" i="4"/>
  <c r="AF159" i="4"/>
  <c r="AF160" i="4"/>
  <c r="AF161" i="4"/>
  <c r="AF162" i="4"/>
  <c r="AF163" i="4"/>
  <c r="AF164" i="4"/>
  <c r="AF165" i="4"/>
  <c r="AF166" i="4"/>
  <c r="AF167" i="4"/>
  <c r="AF168" i="4"/>
  <c r="AF169" i="4"/>
  <c r="AF170" i="4"/>
  <c r="AF171" i="4"/>
  <c r="AF172" i="4"/>
  <c r="AE124" i="4"/>
  <c r="AE125" i="4"/>
  <c r="AG125" i="4" s="1"/>
  <c r="AH125" i="4" s="1"/>
  <c r="AI125" i="4" s="1"/>
  <c r="AE126" i="4"/>
  <c r="AE127" i="4"/>
  <c r="AE128" i="4"/>
  <c r="AE129" i="4"/>
  <c r="AG129" i="4" s="1"/>
  <c r="AH129" i="4" s="1"/>
  <c r="AI129" i="4" s="1"/>
  <c r="AE130" i="4"/>
  <c r="AE131" i="4"/>
  <c r="AE132" i="4"/>
  <c r="AE133" i="4"/>
  <c r="AG133" i="4" s="1"/>
  <c r="AH133" i="4" s="1"/>
  <c r="AI133" i="4" s="1"/>
  <c r="AE134" i="4"/>
  <c r="AE135" i="4"/>
  <c r="AE136" i="4"/>
  <c r="AE137" i="4"/>
  <c r="AE138" i="4"/>
  <c r="AE139" i="4"/>
  <c r="AE140" i="4"/>
  <c r="AE141" i="4"/>
  <c r="AE142" i="4"/>
  <c r="AE143" i="4"/>
  <c r="AE144" i="4"/>
  <c r="AE145" i="4"/>
  <c r="AE146" i="4"/>
  <c r="AE147" i="4"/>
  <c r="AE148" i="4"/>
  <c r="AE149" i="4"/>
  <c r="AE150" i="4"/>
  <c r="AE151" i="4"/>
  <c r="AE152" i="4"/>
  <c r="AE153" i="4"/>
  <c r="AE154" i="4"/>
  <c r="AE155" i="4"/>
  <c r="AE156" i="4"/>
  <c r="AE157" i="4"/>
  <c r="AE158" i="4"/>
  <c r="AE159" i="4"/>
  <c r="AE160" i="4"/>
  <c r="AE161" i="4"/>
  <c r="AE162" i="4"/>
  <c r="AE163" i="4"/>
  <c r="AE164" i="4"/>
  <c r="AE165" i="4"/>
  <c r="AE166" i="4"/>
  <c r="AE167" i="4"/>
  <c r="AE168" i="4"/>
  <c r="AE169" i="4"/>
  <c r="AE170" i="4"/>
  <c r="AE171" i="4"/>
  <c r="AE172" i="4"/>
  <c r="AF122" i="4"/>
  <c r="AG122" i="4" s="1"/>
  <c r="AH122" i="4" s="1"/>
  <c r="AI122" i="4" s="1"/>
  <c r="AF123" i="4"/>
  <c r="AG123" i="4" s="1"/>
  <c r="AH123" i="4" s="1"/>
  <c r="AI123" i="4" s="1"/>
  <c r="AE122" i="4"/>
  <c r="AE123" i="4"/>
  <c r="AZ68" i="4"/>
  <c r="AY68" i="4"/>
  <c r="AU68" i="4"/>
  <c r="AT68" i="4"/>
  <c r="AP68" i="4"/>
  <c r="AO68" i="4"/>
  <c r="AK68" i="4"/>
  <c r="AJ68" i="4"/>
  <c r="AF68" i="4"/>
  <c r="AE68" i="4"/>
  <c r="AE67" i="4"/>
  <c r="AF67" i="4"/>
  <c r="AJ67" i="4"/>
  <c r="AK67" i="4"/>
  <c r="AO67" i="4"/>
  <c r="AP67" i="4"/>
  <c r="AT67" i="4"/>
  <c r="AU67" i="4"/>
  <c r="AY67" i="4"/>
  <c r="AZ67" i="4"/>
  <c r="AZ16" i="4"/>
  <c r="AZ17" i="4"/>
  <c r="AZ18" i="4"/>
  <c r="AZ19" i="4"/>
  <c r="AZ20" i="4"/>
  <c r="AZ21" i="4"/>
  <c r="AZ22" i="4"/>
  <c r="AZ23" i="4"/>
  <c r="AZ24" i="4"/>
  <c r="AZ25" i="4"/>
  <c r="AZ26" i="4"/>
  <c r="AZ27" i="4"/>
  <c r="AZ28" i="4"/>
  <c r="AZ29" i="4"/>
  <c r="AZ30" i="4"/>
  <c r="AZ31" i="4"/>
  <c r="AZ32" i="4"/>
  <c r="AZ33" i="4"/>
  <c r="AZ34" i="4"/>
  <c r="AZ35" i="4"/>
  <c r="AZ36" i="4"/>
  <c r="AZ37" i="4"/>
  <c r="AZ38" i="4"/>
  <c r="AZ39" i="4"/>
  <c r="AZ40" i="4"/>
  <c r="AZ41" i="4"/>
  <c r="AZ42" i="4"/>
  <c r="AZ43" i="4"/>
  <c r="AZ44" i="4"/>
  <c r="AZ45" i="4"/>
  <c r="AZ46" i="4"/>
  <c r="AZ47" i="4"/>
  <c r="AZ48" i="4"/>
  <c r="AZ49" i="4"/>
  <c r="AZ50" i="4"/>
  <c r="AZ51" i="4"/>
  <c r="AZ52" i="4"/>
  <c r="AZ53" i="4"/>
  <c r="AZ54" i="4"/>
  <c r="AZ55" i="4"/>
  <c r="AZ56" i="4"/>
  <c r="AZ57" i="4"/>
  <c r="AZ58" i="4"/>
  <c r="AZ59" i="4"/>
  <c r="AZ60" i="4"/>
  <c r="AZ61" i="4"/>
  <c r="AZ62" i="4"/>
  <c r="AZ63" i="4"/>
  <c r="AZ64" i="4"/>
  <c r="AZ65" i="4"/>
  <c r="AZ66" i="4"/>
  <c r="AY16" i="4"/>
  <c r="AY17" i="4"/>
  <c r="AY18" i="4"/>
  <c r="AY19" i="4"/>
  <c r="AY20" i="4"/>
  <c r="AY21" i="4"/>
  <c r="AY22" i="4"/>
  <c r="AY23" i="4"/>
  <c r="AY24" i="4"/>
  <c r="AY25" i="4"/>
  <c r="AY26" i="4"/>
  <c r="AY27" i="4"/>
  <c r="AY28" i="4"/>
  <c r="AY29" i="4"/>
  <c r="AY30" i="4"/>
  <c r="AY31" i="4"/>
  <c r="AY32" i="4"/>
  <c r="AY33" i="4"/>
  <c r="AY34" i="4"/>
  <c r="AY35" i="4"/>
  <c r="AY36" i="4"/>
  <c r="AY37" i="4"/>
  <c r="AY38" i="4"/>
  <c r="AY39" i="4"/>
  <c r="AY40" i="4"/>
  <c r="AY41" i="4"/>
  <c r="AY42" i="4"/>
  <c r="AY43" i="4"/>
  <c r="AY44" i="4"/>
  <c r="AY45" i="4"/>
  <c r="AY46" i="4"/>
  <c r="AY47" i="4"/>
  <c r="AY48" i="4"/>
  <c r="AY49" i="4"/>
  <c r="AY50" i="4"/>
  <c r="AY51" i="4"/>
  <c r="AY52" i="4"/>
  <c r="AY53" i="4"/>
  <c r="AY54" i="4"/>
  <c r="AY55" i="4"/>
  <c r="AY56" i="4"/>
  <c r="AY57" i="4"/>
  <c r="AY58" i="4"/>
  <c r="AY59" i="4"/>
  <c r="AY60" i="4"/>
  <c r="AY61" i="4"/>
  <c r="AY62" i="4"/>
  <c r="AY63" i="4"/>
  <c r="AY64" i="4"/>
  <c r="AY65" i="4"/>
  <c r="AY66"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T16" i="4"/>
  <c r="AT17" i="4"/>
  <c r="AT18" i="4"/>
  <c r="AT19" i="4"/>
  <c r="AT20" i="4"/>
  <c r="AT21" i="4"/>
  <c r="AT22" i="4"/>
  <c r="AT23" i="4"/>
  <c r="AT24" i="4"/>
  <c r="AT25" i="4"/>
  <c r="AT26" i="4"/>
  <c r="AT27" i="4"/>
  <c r="AT28" i="4"/>
  <c r="AT29" i="4"/>
  <c r="AT30" i="4"/>
  <c r="AT31" i="4"/>
  <c r="AT32" i="4"/>
  <c r="AT33" i="4"/>
  <c r="AT34" i="4"/>
  <c r="AT35" i="4"/>
  <c r="AT36" i="4"/>
  <c r="AT37" i="4"/>
  <c r="AT38" i="4"/>
  <c r="AT39" i="4"/>
  <c r="AT40" i="4"/>
  <c r="AT41" i="4"/>
  <c r="AT42" i="4"/>
  <c r="AT43" i="4"/>
  <c r="AT44" i="4"/>
  <c r="AT45" i="4"/>
  <c r="AT46" i="4"/>
  <c r="AT47" i="4"/>
  <c r="AT48" i="4"/>
  <c r="AT49" i="4"/>
  <c r="AT50" i="4"/>
  <c r="AT51" i="4"/>
  <c r="AT52" i="4"/>
  <c r="AT53" i="4"/>
  <c r="AT54" i="4"/>
  <c r="AT55" i="4"/>
  <c r="AT56" i="4"/>
  <c r="AT57" i="4"/>
  <c r="AT58" i="4"/>
  <c r="AT59" i="4"/>
  <c r="AT60" i="4"/>
  <c r="AT61" i="4"/>
  <c r="AT62" i="4"/>
  <c r="AT63" i="4"/>
  <c r="AT64" i="4"/>
  <c r="AT65" i="4"/>
  <c r="AT66" i="4"/>
  <c r="AP16" i="4"/>
  <c r="AP17" i="4"/>
  <c r="AP18" i="4"/>
  <c r="AP19" i="4"/>
  <c r="AP20" i="4"/>
  <c r="AP21" i="4"/>
  <c r="AP22" i="4"/>
  <c r="AP23" i="4"/>
  <c r="AP24" i="4"/>
  <c r="AP25" i="4"/>
  <c r="AP26" i="4"/>
  <c r="AP27" i="4"/>
  <c r="AP28" i="4"/>
  <c r="AP29" i="4"/>
  <c r="AP30" i="4"/>
  <c r="AP31" i="4"/>
  <c r="AP32" i="4"/>
  <c r="AP33" i="4"/>
  <c r="AP34" i="4"/>
  <c r="AP35" i="4"/>
  <c r="AP36" i="4"/>
  <c r="AP37" i="4"/>
  <c r="AP38" i="4"/>
  <c r="AP39" i="4"/>
  <c r="AP40" i="4"/>
  <c r="AP41" i="4"/>
  <c r="AP42" i="4"/>
  <c r="AP43" i="4"/>
  <c r="AP44" i="4"/>
  <c r="AP45" i="4"/>
  <c r="AP46" i="4"/>
  <c r="AP47" i="4"/>
  <c r="AP48" i="4"/>
  <c r="AP49" i="4"/>
  <c r="AP50" i="4"/>
  <c r="AP51" i="4"/>
  <c r="AP52" i="4"/>
  <c r="AP53" i="4"/>
  <c r="AP54" i="4"/>
  <c r="AP55" i="4"/>
  <c r="AP56" i="4"/>
  <c r="AP57" i="4"/>
  <c r="AP58" i="4"/>
  <c r="AP59" i="4"/>
  <c r="AP60" i="4"/>
  <c r="AP61" i="4"/>
  <c r="AP62" i="4"/>
  <c r="AP63" i="4"/>
  <c r="AP64" i="4"/>
  <c r="AP65" i="4"/>
  <c r="AP66"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K16" i="4"/>
  <c r="AK17" i="4"/>
  <c r="AK18" i="4"/>
  <c r="AK19" i="4"/>
  <c r="AK20" i="4"/>
  <c r="AK21" i="4"/>
  <c r="AK22" i="4"/>
  <c r="AK23" i="4"/>
  <c r="AK24" i="4"/>
  <c r="AK25" i="4"/>
  <c r="AK26" i="4"/>
  <c r="AK27" i="4"/>
  <c r="AK28" i="4"/>
  <c r="AK29" i="4"/>
  <c r="AK30" i="4"/>
  <c r="AK31" i="4"/>
  <c r="AK32" i="4"/>
  <c r="AK33" i="4"/>
  <c r="AK34" i="4"/>
  <c r="AK35" i="4"/>
  <c r="AK36" i="4"/>
  <c r="AK37" i="4"/>
  <c r="AK38" i="4"/>
  <c r="AK39" i="4"/>
  <c r="AK40" i="4"/>
  <c r="AK41" i="4"/>
  <c r="AK42" i="4"/>
  <c r="AK43" i="4"/>
  <c r="AK44" i="4"/>
  <c r="AK45" i="4"/>
  <c r="AK46" i="4"/>
  <c r="AK47" i="4"/>
  <c r="AK48" i="4"/>
  <c r="AK49" i="4"/>
  <c r="AK50" i="4"/>
  <c r="AK51" i="4"/>
  <c r="AK52" i="4"/>
  <c r="AK53" i="4"/>
  <c r="AK54" i="4"/>
  <c r="AK55" i="4"/>
  <c r="AK56" i="4"/>
  <c r="AK57" i="4"/>
  <c r="AK58" i="4"/>
  <c r="AK59" i="4"/>
  <c r="AK60" i="4"/>
  <c r="AK61" i="4"/>
  <c r="AK62" i="4"/>
  <c r="AK63" i="4"/>
  <c r="AK64" i="4"/>
  <c r="AK65" i="4"/>
  <c r="AK66"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F16" i="4"/>
  <c r="AF17" i="4"/>
  <c r="AF18" i="4"/>
  <c r="AF19" i="4"/>
  <c r="AF20" i="4"/>
  <c r="AF21" i="4"/>
  <c r="AF22" i="4"/>
  <c r="AF23" i="4"/>
  <c r="AF24" i="4"/>
  <c r="AF25" i="4"/>
  <c r="AF26" i="4"/>
  <c r="AF27" i="4"/>
  <c r="AF28" i="4"/>
  <c r="AF29" i="4"/>
  <c r="AF30" i="4"/>
  <c r="AF31" i="4"/>
  <c r="AF32" i="4"/>
  <c r="AF33" i="4"/>
  <c r="AF34" i="4"/>
  <c r="AF35" i="4"/>
  <c r="AF36" i="4"/>
  <c r="AF37" i="4"/>
  <c r="AF38" i="4"/>
  <c r="AF39" i="4"/>
  <c r="AF40" i="4"/>
  <c r="AF41" i="4"/>
  <c r="AF42" i="4"/>
  <c r="AF43" i="4"/>
  <c r="AF44" i="4"/>
  <c r="AF45" i="4"/>
  <c r="AF46" i="4"/>
  <c r="AF47" i="4"/>
  <c r="AF48" i="4"/>
  <c r="AF49" i="4"/>
  <c r="AF50" i="4"/>
  <c r="AF51" i="4"/>
  <c r="AF52" i="4"/>
  <c r="AF53" i="4"/>
  <c r="AF54" i="4"/>
  <c r="AF55" i="4"/>
  <c r="AF56" i="4"/>
  <c r="AF57" i="4"/>
  <c r="AF58" i="4"/>
  <c r="AF59" i="4"/>
  <c r="AF60" i="4"/>
  <c r="AF61" i="4"/>
  <c r="AF62" i="4"/>
  <c r="AF63" i="4"/>
  <c r="AF64" i="4"/>
  <c r="AF65" i="4"/>
  <c r="AF66"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BD121" i="6"/>
  <c r="BC121" i="6"/>
  <c r="AY121" i="6"/>
  <c r="AX121" i="6"/>
  <c r="AT121" i="6"/>
  <c r="AS121" i="6"/>
  <c r="AO121" i="6"/>
  <c r="AN121" i="6"/>
  <c r="AJ121" i="6"/>
  <c r="AI121" i="6"/>
  <c r="BD120" i="6"/>
  <c r="BC120" i="6"/>
  <c r="AY120" i="6"/>
  <c r="AX120" i="6"/>
  <c r="AT120" i="6"/>
  <c r="AS120" i="6"/>
  <c r="AO120" i="6"/>
  <c r="AN120" i="6"/>
  <c r="AJ120" i="6"/>
  <c r="AI120" i="6"/>
  <c r="BD119" i="6"/>
  <c r="BC119" i="6"/>
  <c r="AY119" i="6"/>
  <c r="AX119" i="6"/>
  <c r="AT119" i="6"/>
  <c r="AS119" i="6"/>
  <c r="AO119" i="6"/>
  <c r="AN119" i="6"/>
  <c r="AJ119" i="6"/>
  <c r="AI119" i="6"/>
  <c r="BD118" i="6"/>
  <c r="BC118" i="6"/>
  <c r="AY118" i="6"/>
  <c r="AX118" i="6"/>
  <c r="AT118" i="6"/>
  <c r="AS118" i="6"/>
  <c r="AO118" i="6"/>
  <c r="AN118" i="6"/>
  <c r="AJ118" i="6"/>
  <c r="AI118" i="6"/>
  <c r="BD117" i="6"/>
  <c r="BC117" i="6"/>
  <c r="AY117" i="6"/>
  <c r="AX117" i="6"/>
  <c r="AT117" i="6"/>
  <c r="AS117" i="6"/>
  <c r="AO117" i="6"/>
  <c r="AN117" i="6"/>
  <c r="AJ117" i="6"/>
  <c r="AI117" i="6"/>
  <c r="BD116" i="6"/>
  <c r="BC116" i="6"/>
  <c r="AY116" i="6"/>
  <c r="AX116" i="6"/>
  <c r="AT116" i="6"/>
  <c r="AS116" i="6"/>
  <c r="AO116" i="6"/>
  <c r="AN116" i="6"/>
  <c r="AJ116" i="6"/>
  <c r="AI116" i="6"/>
  <c r="BD115" i="6"/>
  <c r="BC115" i="6"/>
  <c r="AY115" i="6"/>
  <c r="AX115" i="6"/>
  <c r="AT115" i="6"/>
  <c r="AS115" i="6"/>
  <c r="AO115" i="6"/>
  <c r="AN115" i="6"/>
  <c r="AJ115" i="6"/>
  <c r="AI115" i="6"/>
  <c r="BD114" i="6"/>
  <c r="BC114" i="6"/>
  <c r="AY114" i="6"/>
  <c r="AX114" i="6"/>
  <c r="AT114" i="6"/>
  <c r="AS114" i="6"/>
  <c r="AO114" i="6"/>
  <c r="AN114" i="6"/>
  <c r="AJ114" i="6"/>
  <c r="AI114" i="6"/>
  <c r="BD113" i="6"/>
  <c r="BC113" i="6"/>
  <c r="AY113" i="6"/>
  <c r="AX113" i="6"/>
  <c r="AT113" i="6"/>
  <c r="AS113" i="6"/>
  <c r="AO113" i="6"/>
  <c r="AN113" i="6"/>
  <c r="AJ113" i="6"/>
  <c r="AI113" i="6"/>
  <c r="BD112" i="6"/>
  <c r="BC112" i="6"/>
  <c r="AY112" i="6"/>
  <c r="AX112" i="6"/>
  <c r="AT112" i="6"/>
  <c r="AS112" i="6"/>
  <c r="AO112" i="6"/>
  <c r="AN112" i="6"/>
  <c r="AJ112" i="6"/>
  <c r="AI112" i="6"/>
  <c r="BD111" i="6"/>
  <c r="BC111" i="6"/>
  <c r="AY111" i="6"/>
  <c r="AX111" i="6"/>
  <c r="AT111" i="6"/>
  <c r="AS111" i="6"/>
  <c r="AO111" i="6"/>
  <c r="AN111" i="6"/>
  <c r="AJ111" i="6"/>
  <c r="AI111" i="6"/>
  <c r="BD110" i="6"/>
  <c r="BC110" i="6"/>
  <c r="AY110" i="6"/>
  <c r="AX110" i="6"/>
  <c r="AT110" i="6"/>
  <c r="AS110" i="6"/>
  <c r="AO110" i="6"/>
  <c r="AN110" i="6"/>
  <c r="AJ110" i="6"/>
  <c r="AI110" i="6"/>
  <c r="BD109" i="6"/>
  <c r="BC109" i="6"/>
  <c r="AY109" i="6"/>
  <c r="AX109" i="6"/>
  <c r="AT109" i="6"/>
  <c r="AS109" i="6"/>
  <c r="AO109" i="6"/>
  <c r="AN109" i="6"/>
  <c r="AJ109" i="6"/>
  <c r="AI109" i="6"/>
  <c r="BD108" i="6"/>
  <c r="BC108" i="6"/>
  <c r="AY108" i="6"/>
  <c r="AX108" i="6"/>
  <c r="AT108" i="6"/>
  <c r="AS108" i="6"/>
  <c r="AO108" i="6"/>
  <c r="AN108" i="6"/>
  <c r="AJ108" i="6"/>
  <c r="AI108" i="6"/>
  <c r="BD107" i="6"/>
  <c r="BC107" i="6"/>
  <c r="AY107" i="6"/>
  <c r="AX107" i="6"/>
  <c r="AT107" i="6"/>
  <c r="AS107" i="6"/>
  <c r="AO107" i="6"/>
  <c r="AN107" i="6"/>
  <c r="AJ107" i="6"/>
  <c r="AI107" i="6"/>
  <c r="BD106" i="6"/>
  <c r="BC106" i="6"/>
  <c r="AY106" i="6"/>
  <c r="AX106" i="6"/>
  <c r="AT106" i="6"/>
  <c r="AS106" i="6"/>
  <c r="AO106" i="6"/>
  <c r="AN106" i="6"/>
  <c r="AJ106" i="6"/>
  <c r="AI106" i="6"/>
  <c r="BD105" i="6"/>
  <c r="BC105" i="6"/>
  <c r="AY105" i="6"/>
  <c r="AX105" i="6"/>
  <c r="AT105" i="6"/>
  <c r="AS105" i="6"/>
  <c r="AO105" i="6"/>
  <c r="AN105" i="6"/>
  <c r="AJ105" i="6"/>
  <c r="AI105" i="6"/>
  <c r="BD104" i="6"/>
  <c r="BC104" i="6"/>
  <c r="AY104" i="6"/>
  <c r="AX104" i="6"/>
  <c r="AT104" i="6"/>
  <c r="AS104" i="6"/>
  <c r="AO104" i="6"/>
  <c r="AN104" i="6"/>
  <c r="AJ104" i="6"/>
  <c r="AI104" i="6"/>
  <c r="BD103" i="6"/>
  <c r="BC103" i="6"/>
  <c r="AY103" i="6"/>
  <c r="AX103" i="6"/>
  <c r="AT103" i="6"/>
  <c r="AS103" i="6"/>
  <c r="AO103" i="6"/>
  <c r="AN103" i="6"/>
  <c r="AJ103" i="6"/>
  <c r="AI103" i="6"/>
  <c r="BD102" i="6"/>
  <c r="BC102" i="6"/>
  <c r="AY102" i="6"/>
  <c r="AX102" i="6"/>
  <c r="AT102" i="6"/>
  <c r="AS102" i="6"/>
  <c r="AO102" i="6"/>
  <c r="AN102" i="6"/>
  <c r="AJ102" i="6"/>
  <c r="AI102" i="6"/>
  <c r="AK163" i="6" l="1"/>
  <c r="AL163" i="6" s="1"/>
  <c r="AM163" i="6" s="1"/>
  <c r="AK147" i="6"/>
  <c r="AL147" i="6" s="1"/>
  <c r="AM147" i="6" s="1"/>
  <c r="AK131" i="6"/>
  <c r="AL131" i="6" s="1"/>
  <c r="AM131" i="6" s="1"/>
  <c r="AU169" i="6"/>
  <c r="AV169" i="6" s="1"/>
  <c r="AW169" i="6" s="1"/>
  <c r="AU165" i="6"/>
  <c r="AV165" i="6" s="1"/>
  <c r="AW165" i="6" s="1"/>
  <c r="AU161" i="6"/>
  <c r="AV161" i="6" s="1"/>
  <c r="AW161" i="6" s="1"/>
  <c r="AU157" i="6"/>
  <c r="AV157" i="6" s="1"/>
  <c r="AW157" i="6" s="1"/>
  <c r="AU153" i="6"/>
  <c r="AV153" i="6" s="1"/>
  <c r="AW153" i="6" s="1"/>
  <c r="AU149" i="6"/>
  <c r="AV149" i="6" s="1"/>
  <c r="AW149" i="6" s="1"/>
  <c r="AU145" i="6"/>
  <c r="AV145" i="6" s="1"/>
  <c r="AW145" i="6" s="1"/>
  <c r="AU141" i="6"/>
  <c r="AV141" i="6" s="1"/>
  <c r="AW141" i="6" s="1"/>
  <c r="AU137" i="6"/>
  <c r="AV137" i="6" s="1"/>
  <c r="AW137" i="6" s="1"/>
  <c r="AU133" i="6"/>
  <c r="AV133" i="6" s="1"/>
  <c r="AW133" i="6" s="1"/>
  <c r="AU129" i="6"/>
  <c r="AV129" i="6" s="1"/>
  <c r="AW129" i="6" s="1"/>
  <c r="AU125" i="6"/>
  <c r="AV125" i="6" s="1"/>
  <c r="AW125" i="6" s="1"/>
  <c r="AU168" i="6"/>
  <c r="AV168" i="6" s="1"/>
  <c r="AW168" i="6" s="1"/>
  <c r="AU164" i="6"/>
  <c r="AV164" i="6" s="1"/>
  <c r="AW164" i="6" s="1"/>
  <c r="AU160" i="6"/>
  <c r="AV160" i="6" s="1"/>
  <c r="AW160" i="6" s="1"/>
  <c r="AU156" i="6"/>
  <c r="AV156" i="6" s="1"/>
  <c r="AW156" i="6" s="1"/>
  <c r="AU152" i="6"/>
  <c r="AV152" i="6" s="1"/>
  <c r="AW152" i="6" s="1"/>
  <c r="AU148" i="6"/>
  <c r="AV148" i="6" s="1"/>
  <c r="AW148" i="6" s="1"/>
  <c r="AU144" i="6"/>
  <c r="AV144" i="6" s="1"/>
  <c r="AW144" i="6" s="1"/>
  <c r="AU140" i="6"/>
  <c r="AV140" i="6" s="1"/>
  <c r="AW140" i="6" s="1"/>
  <c r="AU136" i="6"/>
  <c r="AV136" i="6" s="1"/>
  <c r="AW136" i="6" s="1"/>
  <c r="AU132" i="6"/>
  <c r="AV132" i="6" s="1"/>
  <c r="AW132" i="6" s="1"/>
  <c r="AU128" i="6"/>
  <c r="AV128" i="6" s="1"/>
  <c r="AW128" i="6" s="1"/>
  <c r="AU124" i="6"/>
  <c r="AV124" i="6" s="1"/>
  <c r="AW124" i="6" s="1"/>
  <c r="AZ170" i="6"/>
  <c r="BA170" i="6" s="1"/>
  <c r="BB170" i="6" s="1"/>
  <c r="AZ166" i="6"/>
  <c r="BA166" i="6" s="1"/>
  <c r="BB166" i="6" s="1"/>
  <c r="AZ162" i="6"/>
  <c r="BA162" i="6" s="1"/>
  <c r="BB162" i="6" s="1"/>
  <c r="AZ158" i="6"/>
  <c r="BA158" i="6" s="1"/>
  <c r="BB158" i="6" s="1"/>
  <c r="AZ154" i="6"/>
  <c r="BA154" i="6" s="1"/>
  <c r="BB154" i="6" s="1"/>
  <c r="AZ150" i="6"/>
  <c r="BA150" i="6" s="1"/>
  <c r="BB150" i="6" s="1"/>
  <c r="AZ146" i="6"/>
  <c r="BA146" i="6" s="1"/>
  <c r="BB146" i="6" s="1"/>
  <c r="AZ142" i="6"/>
  <c r="BA142" i="6" s="1"/>
  <c r="BB142" i="6" s="1"/>
  <c r="AZ138" i="6"/>
  <c r="BA138" i="6" s="1"/>
  <c r="BB138" i="6" s="1"/>
  <c r="AZ134" i="6"/>
  <c r="BA134" i="6" s="1"/>
  <c r="BB134" i="6" s="1"/>
  <c r="AZ130" i="6"/>
  <c r="BA130" i="6" s="1"/>
  <c r="BB130" i="6" s="1"/>
  <c r="AZ126" i="6"/>
  <c r="BA126" i="6" s="1"/>
  <c r="BB126" i="6" s="1"/>
  <c r="AZ122" i="6"/>
  <c r="BA122" i="6" s="1"/>
  <c r="BB122" i="6" s="1"/>
  <c r="BE171" i="6"/>
  <c r="BF171" i="6" s="1"/>
  <c r="BG171" i="6" s="1"/>
  <c r="BE167" i="6"/>
  <c r="BF167" i="6" s="1"/>
  <c r="BG167" i="6" s="1"/>
  <c r="BE163" i="6"/>
  <c r="BF163" i="6" s="1"/>
  <c r="BG163" i="6" s="1"/>
  <c r="BE159" i="6"/>
  <c r="BF159" i="6" s="1"/>
  <c r="BG159" i="6" s="1"/>
  <c r="BE155" i="6"/>
  <c r="BF155" i="6" s="1"/>
  <c r="BG155" i="6" s="1"/>
  <c r="BE151" i="6"/>
  <c r="BF151" i="6" s="1"/>
  <c r="BG151" i="6" s="1"/>
  <c r="BE147" i="6"/>
  <c r="BF147" i="6" s="1"/>
  <c r="BG147" i="6" s="1"/>
  <c r="BE143" i="6"/>
  <c r="BF143" i="6" s="1"/>
  <c r="BG143" i="6" s="1"/>
  <c r="BE139" i="6"/>
  <c r="BF139" i="6" s="1"/>
  <c r="BG139" i="6" s="1"/>
  <c r="BE135" i="6"/>
  <c r="BF135" i="6" s="1"/>
  <c r="BG135" i="6" s="1"/>
  <c r="BE131" i="6"/>
  <c r="BF131" i="6" s="1"/>
  <c r="BG131" i="6" s="1"/>
  <c r="BE127" i="6"/>
  <c r="BF127" i="6" s="1"/>
  <c r="BG127" i="6" s="1"/>
  <c r="BE123" i="6"/>
  <c r="BF123" i="6" s="1"/>
  <c r="BG123" i="6" s="1"/>
  <c r="AP167" i="6"/>
  <c r="AQ167" i="6" s="1"/>
  <c r="AR167" i="6" s="1"/>
  <c r="AP163" i="6"/>
  <c r="AQ163" i="6" s="1"/>
  <c r="AR163" i="6" s="1"/>
  <c r="AP159" i="6"/>
  <c r="AQ159" i="6" s="1"/>
  <c r="AR159" i="6" s="1"/>
  <c r="AP155" i="6"/>
  <c r="AQ155" i="6" s="1"/>
  <c r="AR155" i="6" s="1"/>
  <c r="AP151" i="6"/>
  <c r="AQ151" i="6" s="1"/>
  <c r="AR151" i="6" s="1"/>
  <c r="AP147" i="6"/>
  <c r="AQ147" i="6" s="1"/>
  <c r="AR147" i="6" s="1"/>
  <c r="AP143" i="6"/>
  <c r="AQ143" i="6" s="1"/>
  <c r="AR143" i="6" s="1"/>
  <c r="AP139" i="6"/>
  <c r="AQ139" i="6" s="1"/>
  <c r="AR139" i="6" s="1"/>
  <c r="AP135" i="6"/>
  <c r="AQ135" i="6" s="1"/>
  <c r="AR135" i="6" s="1"/>
  <c r="AP131" i="6"/>
  <c r="AQ131" i="6" s="1"/>
  <c r="AR131" i="6" s="1"/>
  <c r="AP127" i="6"/>
  <c r="AQ127" i="6" s="1"/>
  <c r="AR127" i="6" s="1"/>
  <c r="AP123" i="6"/>
  <c r="AQ123" i="6" s="1"/>
  <c r="AR123" i="6" s="1"/>
  <c r="AK169" i="6"/>
  <c r="AL169" i="6" s="1"/>
  <c r="AM169" i="6" s="1"/>
  <c r="AK161" i="6"/>
  <c r="AL161" i="6" s="1"/>
  <c r="AM161" i="6" s="1"/>
  <c r="AK157" i="6"/>
  <c r="AL157" i="6" s="1"/>
  <c r="AM157" i="6" s="1"/>
  <c r="AK153" i="6"/>
  <c r="AL153" i="6" s="1"/>
  <c r="AM153" i="6" s="1"/>
  <c r="AK145" i="6"/>
  <c r="AL145" i="6" s="1"/>
  <c r="AM145" i="6" s="1"/>
  <c r="AU170" i="6"/>
  <c r="AV170" i="6" s="1"/>
  <c r="AW170" i="6" s="1"/>
  <c r="AU166" i="6"/>
  <c r="AV166" i="6" s="1"/>
  <c r="AW166" i="6" s="1"/>
  <c r="AU162" i="6"/>
  <c r="AV162" i="6" s="1"/>
  <c r="AW162" i="6" s="1"/>
  <c r="AU158" i="6"/>
  <c r="AV158" i="6" s="1"/>
  <c r="AW158" i="6" s="1"/>
  <c r="AU154" i="6"/>
  <c r="AV154" i="6" s="1"/>
  <c r="AW154" i="6" s="1"/>
  <c r="AU150" i="6"/>
  <c r="AV150" i="6" s="1"/>
  <c r="AW150" i="6" s="1"/>
  <c r="AU146" i="6"/>
  <c r="AV146" i="6" s="1"/>
  <c r="AW146" i="6" s="1"/>
  <c r="AU142" i="6"/>
  <c r="AV142" i="6" s="1"/>
  <c r="AW142" i="6" s="1"/>
  <c r="AU138" i="6"/>
  <c r="AV138" i="6" s="1"/>
  <c r="AW138" i="6" s="1"/>
  <c r="AU134" i="6"/>
  <c r="AV134" i="6" s="1"/>
  <c r="AW134" i="6" s="1"/>
  <c r="AU130" i="6"/>
  <c r="AV130" i="6" s="1"/>
  <c r="AW130" i="6" s="1"/>
  <c r="AU126" i="6"/>
  <c r="AV126" i="6" s="1"/>
  <c r="AW126" i="6" s="1"/>
  <c r="AU122" i="6"/>
  <c r="AV122" i="6" s="1"/>
  <c r="AW122" i="6" s="1"/>
  <c r="BE169" i="6"/>
  <c r="BF169" i="6" s="1"/>
  <c r="BG169" i="6" s="1"/>
  <c r="BE165" i="6"/>
  <c r="BF165" i="6" s="1"/>
  <c r="BG165" i="6" s="1"/>
  <c r="BE161" i="6"/>
  <c r="BF161" i="6" s="1"/>
  <c r="BG161" i="6" s="1"/>
  <c r="BE157" i="6"/>
  <c r="BF157" i="6" s="1"/>
  <c r="BG157" i="6" s="1"/>
  <c r="BE153" i="6"/>
  <c r="BF153" i="6" s="1"/>
  <c r="BG153" i="6" s="1"/>
  <c r="BE149" i="6"/>
  <c r="BF149" i="6" s="1"/>
  <c r="BG149" i="6" s="1"/>
  <c r="BE145" i="6"/>
  <c r="BF145" i="6" s="1"/>
  <c r="BG145" i="6" s="1"/>
  <c r="BE141" i="6"/>
  <c r="BF141" i="6" s="1"/>
  <c r="BG141" i="6" s="1"/>
  <c r="BE137" i="6"/>
  <c r="BF137" i="6" s="1"/>
  <c r="BG137" i="6" s="1"/>
  <c r="BE133" i="6"/>
  <c r="BF133" i="6" s="1"/>
  <c r="BG133" i="6" s="1"/>
  <c r="BE129" i="6"/>
  <c r="BF129" i="6" s="1"/>
  <c r="BG129" i="6" s="1"/>
  <c r="BE125" i="6"/>
  <c r="BF125" i="6" s="1"/>
  <c r="BG125" i="6" s="1"/>
  <c r="AG68" i="4"/>
  <c r="AH68" i="4" s="1"/>
  <c r="AI68" i="4" s="1"/>
  <c r="AQ68" i="4"/>
  <c r="AR68" i="4" s="1"/>
  <c r="AS68" i="4" s="1"/>
  <c r="BA68" i="4"/>
  <c r="BB68" i="4" s="1"/>
  <c r="BC68" i="4" s="1"/>
  <c r="AG169" i="4"/>
  <c r="AH169" i="4" s="1"/>
  <c r="AI169" i="4" s="1"/>
  <c r="AG165" i="4"/>
  <c r="AH165" i="4" s="1"/>
  <c r="AI165" i="4" s="1"/>
  <c r="AG161" i="4"/>
  <c r="AH161" i="4" s="1"/>
  <c r="AI161" i="4" s="1"/>
  <c r="AG157" i="4"/>
  <c r="AH157" i="4" s="1"/>
  <c r="AI157" i="4" s="1"/>
  <c r="AG153" i="4"/>
  <c r="AH153" i="4" s="1"/>
  <c r="AI153" i="4" s="1"/>
  <c r="AG149" i="4"/>
  <c r="AH149" i="4" s="1"/>
  <c r="AI149" i="4" s="1"/>
  <c r="AG145" i="4"/>
  <c r="AH145" i="4" s="1"/>
  <c r="AI145" i="4" s="1"/>
  <c r="AG141" i="4"/>
  <c r="AH141" i="4" s="1"/>
  <c r="AI141" i="4" s="1"/>
  <c r="AG137" i="4"/>
  <c r="AH137" i="4" s="1"/>
  <c r="AI137" i="4" s="1"/>
  <c r="AG170" i="4"/>
  <c r="AH170" i="4" s="1"/>
  <c r="AI170" i="4" s="1"/>
  <c r="AG166" i="4"/>
  <c r="AH166" i="4" s="1"/>
  <c r="AI166" i="4" s="1"/>
  <c r="AG162" i="4"/>
  <c r="AH162" i="4" s="1"/>
  <c r="AI162" i="4" s="1"/>
  <c r="AG158" i="4"/>
  <c r="AH158" i="4" s="1"/>
  <c r="AI158" i="4" s="1"/>
  <c r="AG154" i="4"/>
  <c r="AH154" i="4" s="1"/>
  <c r="AI154" i="4" s="1"/>
  <c r="AG150" i="4"/>
  <c r="AH150" i="4" s="1"/>
  <c r="AI150" i="4" s="1"/>
  <c r="AG146" i="4"/>
  <c r="AH146" i="4" s="1"/>
  <c r="AI146" i="4" s="1"/>
  <c r="AG142" i="4"/>
  <c r="AH142" i="4" s="1"/>
  <c r="AI142" i="4" s="1"/>
  <c r="AG138" i="4"/>
  <c r="AH138" i="4" s="1"/>
  <c r="AI138" i="4" s="1"/>
  <c r="AG134" i="4"/>
  <c r="AH134" i="4" s="1"/>
  <c r="AI134" i="4" s="1"/>
  <c r="AG130" i="4"/>
  <c r="AH130" i="4" s="1"/>
  <c r="AI130" i="4" s="1"/>
  <c r="AG126" i="4"/>
  <c r="AH126" i="4" s="1"/>
  <c r="AI126" i="4" s="1"/>
  <c r="AQ161" i="4"/>
  <c r="AR161" i="4" s="1"/>
  <c r="AS161" i="4" s="1"/>
  <c r="AQ157" i="4"/>
  <c r="AR157" i="4" s="1"/>
  <c r="AS157" i="4" s="1"/>
  <c r="AQ153" i="4"/>
  <c r="AR153" i="4" s="1"/>
  <c r="AS153" i="4" s="1"/>
  <c r="AQ149" i="4"/>
  <c r="AR149" i="4" s="1"/>
  <c r="AS149" i="4" s="1"/>
  <c r="AQ145" i="4"/>
  <c r="AR145" i="4" s="1"/>
  <c r="AS145" i="4" s="1"/>
  <c r="AQ141" i="4"/>
  <c r="AR141" i="4" s="1"/>
  <c r="AS141" i="4" s="1"/>
  <c r="AQ137" i="4"/>
  <c r="AR137" i="4" s="1"/>
  <c r="AS137" i="4" s="1"/>
  <c r="AQ133" i="4"/>
  <c r="AR133" i="4" s="1"/>
  <c r="AS133" i="4" s="1"/>
  <c r="AQ129" i="4"/>
  <c r="AR129" i="4" s="1"/>
  <c r="AS129" i="4" s="1"/>
  <c r="AQ125" i="4"/>
  <c r="AR125" i="4" s="1"/>
  <c r="AS125" i="4" s="1"/>
  <c r="AV170" i="4"/>
  <c r="AW170" i="4" s="1"/>
  <c r="AX170" i="4" s="1"/>
  <c r="AV166" i="4"/>
  <c r="AW166" i="4" s="1"/>
  <c r="AX166" i="4" s="1"/>
  <c r="AV162" i="4"/>
  <c r="AW162" i="4" s="1"/>
  <c r="AX162" i="4" s="1"/>
  <c r="AV158" i="4"/>
  <c r="AW158" i="4" s="1"/>
  <c r="AX158" i="4" s="1"/>
  <c r="AV154" i="4"/>
  <c r="AW154" i="4" s="1"/>
  <c r="AX154" i="4" s="1"/>
  <c r="AV150" i="4"/>
  <c r="AW150" i="4" s="1"/>
  <c r="AX150" i="4" s="1"/>
  <c r="AV146" i="4"/>
  <c r="AW146" i="4" s="1"/>
  <c r="AX146" i="4" s="1"/>
  <c r="AV142" i="4"/>
  <c r="AW142" i="4" s="1"/>
  <c r="AX142" i="4" s="1"/>
  <c r="AV138" i="4"/>
  <c r="AW138" i="4" s="1"/>
  <c r="AX138" i="4" s="1"/>
  <c r="AV134" i="4"/>
  <c r="AW134" i="4" s="1"/>
  <c r="AX134" i="4" s="1"/>
  <c r="AV130" i="4"/>
  <c r="AW130" i="4" s="1"/>
  <c r="AX130" i="4" s="1"/>
  <c r="AV126" i="4"/>
  <c r="AW126" i="4" s="1"/>
  <c r="AX126" i="4" s="1"/>
  <c r="AV122" i="4"/>
  <c r="AW122" i="4" s="1"/>
  <c r="AX122" i="4" s="1"/>
  <c r="BA124" i="4"/>
  <c r="BB124" i="4" s="1"/>
  <c r="BC124" i="4" s="1"/>
  <c r="AQ171" i="4"/>
  <c r="AR171" i="4" s="1"/>
  <c r="AS171" i="4" s="1"/>
  <c r="AQ167" i="4"/>
  <c r="AR167" i="4" s="1"/>
  <c r="AS167" i="4" s="1"/>
  <c r="AQ163" i="4"/>
  <c r="AR163" i="4" s="1"/>
  <c r="AS163" i="4" s="1"/>
  <c r="AQ159" i="4"/>
  <c r="AR159" i="4" s="1"/>
  <c r="AS159" i="4" s="1"/>
  <c r="AQ155" i="4"/>
  <c r="AR155" i="4" s="1"/>
  <c r="AS155" i="4" s="1"/>
  <c r="AQ151" i="4"/>
  <c r="AR151" i="4" s="1"/>
  <c r="AS151" i="4" s="1"/>
  <c r="AQ147" i="4"/>
  <c r="AR147" i="4" s="1"/>
  <c r="AS147" i="4" s="1"/>
  <c r="AQ143" i="4"/>
  <c r="AR143" i="4" s="1"/>
  <c r="AS143" i="4" s="1"/>
  <c r="AQ139" i="4"/>
  <c r="AR139" i="4" s="1"/>
  <c r="AS139" i="4" s="1"/>
  <c r="AQ135" i="4"/>
  <c r="AR135" i="4" s="1"/>
  <c r="AS135" i="4" s="1"/>
  <c r="AQ131" i="4"/>
  <c r="AR131" i="4" s="1"/>
  <c r="AS131" i="4" s="1"/>
  <c r="AQ127" i="4"/>
  <c r="AR127" i="4" s="1"/>
  <c r="AS127" i="4" s="1"/>
  <c r="AQ123" i="4"/>
  <c r="AR123" i="4" s="1"/>
  <c r="AS123" i="4" s="1"/>
  <c r="AL68" i="4"/>
  <c r="AM68" i="4" s="1"/>
  <c r="AN68" i="4" s="1"/>
  <c r="AV68" i="4"/>
  <c r="AW68" i="4" s="1"/>
  <c r="AX68" i="4" s="1"/>
  <c r="AG171" i="4"/>
  <c r="AH171" i="4" s="1"/>
  <c r="AI171" i="4" s="1"/>
  <c r="AG167" i="4"/>
  <c r="AH167" i="4" s="1"/>
  <c r="AI167" i="4" s="1"/>
  <c r="AG163" i="4"/>
  <c r="AH163" i="4" s="1"/>
  <c r="AI163" i="4" s="1"/>
  <c r="AG159" i="4"/>
  <c r="AH159" i="4" s="1"/>
  <c r="AI159" i="4" s="1"/>
  <c r="AG155" i="4"/>
  <c r="AH155" i="4" s="1"/>
  <c r="AI155" i="4" s="1"/>
  <c r="AG151" i="4"/>
  <c r="AH151" i="4" s="1"/>
  <c r="AI151" i="4" s="1"/>
  <c r="AG147" i="4"/>
  <c r="AH147" i="4" s="1"/>
  <c r="AI147" i="4" s="1"/>
  <c r="AG143" i="4"/>
  <c r="AH143" i="4" s="1"/>
  <c r="AI143" i="4" s="1"/>
  <c r="AG139" i="4"/>
  <c r="AH139" i="4" s="1"/>
  <c r="AI139" i="4" s="1"/>
  <c r="AG135" i="4"/>
  <c r="AH135" i="4" s="1"/>
  <c r="AI135" i="4" s="1"/>
  <c r="AG131" i="4"/>
  <c r="AH131" i="4" s="1"/>
  <c r="AI131" i="4" s="1"/>
  <c r="AG127" i="4"/>
  <c r="AH127" i="4" s="1"/>
  <c r="AI127" i="4" s="1"/>
  <c r="AG172" i="4"/>
  <c r="AH172" i="4" s="1"/>
  <c r="AI172" i="4" s="1"/>
  <c r="AG168" i="4"/>
  <c r="AH168" i="4" s="1"/>
  <c r="AI168" i="4" s="1"/>
  <c r="AG164" i="4"/>
  <c r="AH164" i="4" s="1"/>
  <c r="AI164" i="4" s="1"/>
  <c r="AG160" i="4"/>
  <c r="AH160" i="4" s="1"/>
  <c r="AI160" i="4" s="1"/>
  <c r="AG156" i="4"/>
  <c r="AH156" i="4" s="1"/>
  <c r="AI156" i="4" s="1"/>
  <c r="AQ170" i="4"/>
  <c r="AR170" i="4" s="1"/>
  <c r="AS170" i="4" s="1"/>
  <c r="AQ166" i="4"/>
  <c r="AR166" i="4" s="1"/>
  <c r="AS166" i="4" s="1"/>
  <c r="AQ162" i="4"/>
  <c r="AR162" i="4" s="1"/>
  <c r="AS162" i="4" s="1"/>
  <c r="AQ158" i="4"/>
  <c r="AR158" i="4" s="1"/>
  <c r="AS158" i="4" s="1"/>
  <c r="AQ154" i="4"/>
  <c r="AR154" i="4" s="1"/>
  <c r="AS154" i="4" s="1"/>
  <c r="AQ150" i="4"/>
  <c r="AR150" i="4" s="1"/>
  <c r="AS150" i="4" s="1"/>
  <c r="AQ146" i="4"/>
  <c r="AR146" i="4" s="1"/>
  <c r="AS146" i="4" s="1"/>
  <c r="AQ142" i="4"/>
  <c r="AR142" i="4" s="1"/>
  <c r="AS142" i="4" s="1"/>
  <c r="AQ138" i="4"/>
  <c r="AR138" i="4" s="1"/>
  <c r="AS138" i="4" s="1"/>
  <c r="AQ134" i="4"/>
  <c r="AR134" i="4" s="1"/>
  <c r="AS134" i="4" s="1"/>
  <c r="AQ130" i="4"/>
  <c r="AR130" i="4" s="1"/>
  <c r="AS130" i="4" s="1"/>
  <c r="AQ126" i="4"/>
  <c r="AR126" i="4" s="1"/>
  <c r="AS126" i="4" s="1"/>
  <c r="AQ122" i="4"/>
  <c r="AR122" i="4" s="1"/>
  <c r="AS122" i="4" s="1"/>
  <c r="AV169" i="4"/>
  <c r="AW169" i="4" s="1"/>
  <c r="AX169" i="4" s="1"/>
  <c r="AV165" i="4"/>
  <c r="AW165" i="4" s="1"/>
  <c r="AX165" i="4" s="1"/>
  <c r="AV161" i="4"/>
  <c r="AW161" i="4" s="1"/>
  <c r="AX161" i="4" s="1"/>
  <c r="AV157" i="4"/>
  <c r="AW157" i="4" s="1"/>
  <c r="AX157" i="4" s="1"/>
  <c r="AV153" i="4"/>
  <c r="AW153" i="4" s="1"/>
  <c r="AX153" i="4" s="1"/>
  <c r="AV149" i="4"/>
  <c r="AW149" i="4" s="1"/>
  <c r="AX149" i="4" s="1"/>
  <c r="AV145" i="4"/>
  <c r="AW145" i="4" s="1"/>
  <c r="AX145" i="4" s="1"/>
  <c r="AV141" i="4"/>
  <c r="AW141" i="4" s="1"/>
  <c r="AX141" i="4" s="1"/>
  <c r="AV137" i="4"/>
  <c r="AW137" i="4" s="1"/>
  <c r="AX137" i="4" s="1"/>
  <c r="AV133" i="4"/>
  <c r="AW133" i="4" s="1"/>
  <c r="AX133" i="4" s="1"/>
  <c r="AV129" i="4"/>
  <c r="AW129" i="4" s="1"/>
  <c r="AX129" i="4" s="1"/>
  <c r="AV125" i="4"/>
  <c r="AW125" i="4" s="1"/>
  <c r="AX125" i="4" s="1"/>
  <c r="BA172" i="4"/>
  <c r="BB172" i="4" s="1"/>
  <c r="BC172" i="4" s="1"/>
  <c r="BA168" i="4"/>
  <c r="BB168" i="4" s="1"/>
  <c r="BC168" i="4" s="1"/>
  <c r="BA164" i="4"/>
  <c r="BB164" i="4" s="1"/>
  <c r="BC164" i="4" s="1"/>
  <c r="BA160" i="4"/>
  <c r="BB160" i="4" s="1"/>
  <c r="BC160" i="4" s="1"/>
  <c r="BA156" i="4"/>
  <c r="BB156" i="4" s="1"/>
  <c r="BC156" i="4" s="1"/>
  <c r="BA152" i="4"/>
  <c r="BB152" i="4" s="1"/>
  <c r="BC152" i="4" s="1"/>
  <c r="BA148" i="4"/>
  <c r="BB148" i="4" s="1"/>
  <c r="BC148" i="4" s="1"/>
  <c r="BA144" i="4"/>
  <c r="BB144" i="4" s="1"/>
  <c r="BC144" i="4" s="1"/>
  <c r="BA140" i="4"/>
  <c r="BB140" i="4" s="1"/>
  <c r="BC140" i="4" s="1"/>
  <c r="BA136" i="4"/>
  <c r="BB136" i="4" s="1"/>
  <c r="BC136" i="4" s="1"/>
  <c r="BA132" i="4"/>
  <c r="BB132" i="4" s="1"/>
  <c r="BC132" i="4" s="1"/>
  <c r="BA128" i="4"/>
  <c r="BB128" i="4" s="1"/>
  <c r="BC128" i="4" s="1"/>
  <c r="AG152" i="4"/>
  <c r="AH152" i="4" s="1"/>
  <c r="AI152" i="4" s="1"/>
  <c r="AG148" i="4"/>
  <c r="AH148" i="4" s="1"/>
  <c r="AI148" i="4" s="1"/>
  <c r="AG144" i="4"/>
  <c r="AH144" i="4" s="1"/>
  <c r="AI144" i="4" s="1"/>
  <c r="AG140" i="4"/>
  <c r="AH140" i="4" s="1"/>
  <c r="AI140" i="4" s="1"/>
  <c r="AG136" i="4"/>
  <c r="AH136" i="4" s="1"/>
  <c r="AI136" i="4" s="1"/>
  <c r="AG132" i="4"/>
  <c r="AH132" i="4" s="1"/>
  <c r="AI132" i="4" s="1"/>
  <c r="AG128" i="4"/>
  <c r="AH128" i="4" s="1"/>
  <c r="AI128" i="4" s="1"/>
  <c r="AG124" i="4"/>
  <c r="AH124" i="4" s="1"/>
  <c r="AI124" i="4" s="1"/>
  <c r="AL169" i="4"/>
  <c r="AM169" i="4" s="1"/>
  <c r="AN169" i="4" s="1"/>
  <c r="AL165" i="4"/>
  <c r="AM165" i="4" s="1"/>
  <c r="AN165" i="4" s="1"/>
  <c r="AL161" i="4"/>
  <c r="AM161" i="4" s="1"/>
  <c r="AN161" i="4" s="1"/>
  <c r="AL157" i="4"/>
  <c r="AM157" i="4" s="1"/>
  <c r="AN157" i="4" s="1"/>
  <c r="AL153" i="4"/>
  <c r="AM153" i="4" s="1"/>
  <c r="AN153" i="4" s="1"/>
  <c r="AL149" i="4"/>
  <c r="AM149" i="4" s="1"/>
  <c r="AN149" i="4" s="1"/>
  <c r="AL145" i="4"/>
  <c r="AM145" i="4" s="1"/>
  <c r="AN145" i="4" s="1"/>
  <c r="AL141" i="4"/>
  <c r="AM141" i="4" s="1"/>
  <c r="AN141" i="4" s="1"/>
  <c r="AL137" i="4"/>
  <c r="AM137" i="4" s="1"/>
  <c r="AN137" i="4" s="1"/>
  <c r="AL133" i="4"/>
  <c r="AM133" i="4" s="1"/>
  <c r="AN133" i="4" s="1"/>
  <c r="AL129" i="4"/>
  <c r="AM129" i="4" s="1"/>
  <c r="AN129" i="4" s="1"/>
  <c r="AL125" i="4"/>
  <c r="AM125" i="4" s="1"/>
  <c r="AN125" i="4" s="1"/>
  <c r="AV172" i="4"/>
  <c r="AW172" i="4" s="1"/>
  <c r="AX172" i="4" s="1"/>
  <c r="AV168" i="4"/>
  <c r="AW168" i="4" s="1"/>
  <c r="AX168" i="4" s="1"/>
  <c r="AQ172" i="4"/>
  <c r="AR172" i="4" s="1"/>
  <c r="AS172" i="4" s="1"/>
  <c r="AQ168" i="4"/>
  <c r="AR168" i="4" s="1"/>
  <c r="AS168" i="4" s="1"/>
  <c r="AQ164" i="4"/>
  <c r="AR164" i="4" s="1"/>
  <c r="AS164" i="4" s="1"/>
  <c r="AQ160" i="4"/>
  <c r="AR160" i="4" s="1"/>
  <c r="AS160" i="4" s="1"/>
  <c r="AQ156" i="4"/>
  <c r="AR156" i="4" s="1"/>
  <c r="AS156" i="4" s="1"/>
  <c r="AQ152" i="4"/>
  <c r="AR152" i="4" s="1"/>
  <c r="AS152" i="4" s="1"/>
  <c r="AQ148" i="4"/>
  <c r="AR148" i="4" s="1"/>
  <c r="AS148" i="4" s="1"/>
  <c r="AQ144" i="4"/>
  <c r="AR144" i="4" s="1"/>
  <c r="AS144" i="4" s="1"/>
  <c r="AQ140" i="4"/>
  <c r="AR140" i="4" s="1"/>
  <c r="AS140" i="4" s="1"/>
  <c r="AQ136" i="4"/>
  <c r="AR136" i="4" s="1"/>
  <c r="AS136" i="4" s="1"/>
  <c r="AQ132" i="4"/>
  <c r="AR132" i="4" s="1"/>
  <c r="AS132" i="4" s="1"/>
  <c r="AQ128" i="4"/>
  <c r="AR128" i="4" s="1"/>
  <c r="AS128" i="4" s="1"/>
  <c r="AQ124" i="4"/>
  <c r="AR124" i="4" s="1"/>
  <c r="AS124" i="4" s="1"/>
  <c r="AV171" i="4"/>
  <c r="AW171" i="4" s="1"/>
  <c r="AX171" i="4" s="1"/>
  <c r="AV167" i="4"/>
  <c r="AW167" i="4" s="1"/>
  <c r="AX167" i="4" s="1"/>
  <c r="AV163" i="4"/>
  <c r="AW163" i="4" s="1"/>
  <c r="AX163" i="4" s="1"/>
  <c r="AV159" i="4"/>
  <c r="AW159" i="4" s="1"/>
  <c r="AX159" i="4" s="1"/>
  <c r="AV155" i="4"/>
  <c r="AW155" i="4" s="1"/>
  <c r="AX155" i="4" s="1"/>
  <c r="AV151" i="4"/>
  <c r="AW151" i="4" s="1"/>
  <c r="AX151" i="4" s="1"/>
  <c r="AV147" i="4"/>
  <c r="AW147" i="4" s="1"/>
  <c r="AX147" i="4" s="1"/>
  <c r="AV143" i="4"/>
  <c r="AW143" i="4" s="1"/>
  <c r="AX143" i="4" s="1"/>
  <c r="AV139" i="4"/>
  <c r="AW139" i="4" s="1"/>
  <c r="AX139" i="4" s="1"/>
  <c r="AV135" i="4"/>
  <c r="AW135" i="4" s="1"/>
  <c r="AX135" i="4" s="1"/>
  <c r="AV131" i="4"/>
  <c r="AW131" i="4" s="1"/>
  <c r="AX131" i="4" s="1"/>
  <c r="AV127" i="4"/>
  <c r="AW127" i="4" s="1"/>
  <c r="AX127" i="4" s="1"/>
  <c r="AV123" i="4"/>
  <c r="AW123" i="4" s="1"/>
  <c r="AX123" i="4" s="1"/>
  <c r="BA170" i="4"/>
  <c r="BB170" i="4" s="1"/>
  <c r="BC170" i="4" s="1"/>
  <c r="BA166" i="4"/>
  <c r="BB166" i="4" s="1"/>
  <c r="BC166" i="4" s="1"/>
  <c r="BA162" i="4"/>
  <c r="BB162" i="4" s="1"/>
  <c r="BC162" i="4" s="1"/>
  <c r="BA158" i="4"/>
  <c r="BB158" i="4" s="1"/>
  <c r="BC158" i="4" s="1"/>
  <c r="BA154" i="4"/>
  <c r="BB154" i="4" s="1"/>
  <c r="BC154" i="4" s="1"/>
  <c r="BA150" i="4"/>
  <c r="BB150" i="4" s="1"/>
  <c r="BC150" i="4" s="1"/>
  <c r="BA146" i="4"/>
  <c r="BB146" i="4" s="1"/>
  <c r="BC146" i="4" s="1"/>
  <c r="BA142" i="4"/>
  <c r="BB142" i="4" s="1"/>
  <c r="BC142" i="4" s="1"/>
  <c r="BA138" i="4"/>
  <c r="BB138" i="4" s="1"/>
  <c r="BC138" i="4" s="1"/>
  <c r="BA134" i="4"/>
  <c r="BB134" i="4" s="1"/>
  <c r="BC134" i="4" s="1"/>
  <c r="BA130" i="4"/>
  <c r="BB130" i="4" s="1"/>
  <c r="BC130" i="4" s="1"/>
  <c r="BA126" i="4"/>
  <c r="BB126" i="4" s="1"/>
  <c r="BC126" i="4" s="1"/>
  <c r="BA122" i="4"/>
  <c r="BB122" i="4" s="1"/>
  <c r="BC122" i="4" s="1"/>
  <c r="AL170" i="4"/>
  <c r="AM170" i="4" s="1"/>
  <c r="AN170" i="4" s="1"/>
  <c r="AL166" i="4"/>
  <c r="AM166" i="4" s="1"/>
  <c r="AN166" i="4" s="1"/>
  <c r="AL162" i="4"/>
  <c r="AM162" i="4" s="1"/>
  <c r="AN162" i="4" s="1"/>
  <c r="AQ169" i="4"/>
  <c r="AR169" i="4" s="1"/>
  <c r="AS169" i="4" s="1"/>
  <c r="AQ165" i="4"/>
  <c r="AR165" i="4" s="1"/>
  <c r="AS165" i="4" s="1"/>
  <c r="BA127" i="4"/>
  <c r="BB127" i="4" s="1"/>
  <c r="BC127" i="4" s="1"/>
  <c r="BA123" i="4"/>
  <c r="BB123" i="4" s="1"/>
  <c r="BC123" i="4" s="1"/>
  <c r="AU172" i="6"/>
  <c r="AV172" i="6" s="1"/>
  <c r="AW172" i="6" s="1"/>
  <c r="BE172" i="6"/>
  <c r="BF172" i="6" s="1"/>
  <c r="BG172" i="6" s="1"/>
  <c r="BE168" i="6"/>
  <c r="BF168" i="6" s="1"/>
  <c r="BG168" i="6" s="1"/>
  <c r="BE164" i="6"/>
  <c r="BF164" i="6" s="1"/>
  <c r="BG164" i="6" s="1"/>
  <c r="BE160" i="6"/>
  <c r="BF160" i="6" s="1"/>
  <c r="BG160" i="6" s="1"/>
  <c r="BE156" i="6"/>
  <c r="BF156" i="6" s="1"/>
  <c r="BG156" i="6" s="1"/>
  <c r="BE152" i="6"/>
  <c r="BF152" i="6" s="1"/>
  <c r="BG152" i="6" s="1"/>
  <c r="BE148" i="6"/>
  <c r="BF148" i="6" s="1"/>
  <c r="BG148" i="6" s="1"/>
  <c r="BE144" i="6"/>
  <c r="BF144" i="6" s="1"/>
  <c r="BG144" i="6" s="1"/>
  <c r="BE140" i="6"/>
  <c r="BF140" i="6" s="1"/>
  <c r="BG140" i="6" s="1"/>
  <c r="BE136" i="6"/>
  <c r="BF136" i="6" s="1"/>
  <c r="BG136" i="6" s="1"/>
  <c r="BE132" i="6"/>
  <c r="BF132" i="6" s="1"/>
  <c r="BG132" i="6" s="1"/>
  <c r="BE128" i="6"/>
  <c r="BF128" i="6" s="1"/>
  <c r="BG128" i="6" s="1"/>
  <c r="BE124" i="6"/>
  <c r="BF124" i="6" s="1"/>
  <c r="BG124" i="6" s="1"/>
  <c r="AZ172" i="6"/>
  <c r="BA172" i="6" s="1"/>
  <c r="BB172" i="6" s="1"/>
  <c r="AZ168" i="6"/>
  <c r="BA168" i="6" s="1"/>
  <c r="BB168" i="6" s="1"/>
  <c r="AZ164" i="6"/>
  <c r="BA164" i="6" s="1"/>
  <c r="BB164" i="6" s="1"/>
  <c r="AZ160" i="6"/>
  <c r="BA160" i="6" s="1"/>
  <c r="BB160" i="6" s="1"/>
  <c r="AZ156" i="6"/>
  <c r="BA156" i="6" s="1"/>
  <c r="BB156" i="6" s="1"/>
  <c r="AZ152" i="6"/>
  <c r="BA152" i="6" s="1"/>
  <c r="BB152" i="6" s="1"/>
  <c r="AZ148" i="6"/>
  <c r="BA148" i="6" s="1"/>
  <c r="BB148" i="6" s="1"/>
  <c r="AZ144" i="6"/>
  <c r="BA144" i="6" s="1"/>
  <c r="BB144" i="6" s="1"/>
  <c r="AZ140" i="6"/>
  <c r="BA140" i="6" s="1"/>
  <c r="BB140" i="6" s="1"/>
  <c r="AZ136" i="6"/>
  <c r="BA136" i="6" s="1"/>
  <c r="BB136" i="6" s="1"/>
  <c r="AZ132" i="6"/>
  <c r="BA132" i="6" s="1"/>
  <c r="BB132" i="6" s="1"/>
  <c r="AZ128" i="6"/>
  <c r="BA128" i="6" s="1"/>
  <c r="BB128" i="6" s="1"/>
  <c r="AZ124" i="6"/>
  <c r="BA124" i="6" s="1"/>
  <c r="BB124" i="6" s="1"/>
  <c r="BE170" i="6"/>
  <c r="BF170" i="6" s="1"/>
  <c r="BG170" i="6" s="1"/>
  <c r="BE166" i="6"/>
  <c r="BF166" i="6" s="1"/>
  <c r="BG166" i="6" s="1"/>
  <c r="BE162" i="6"/>
  <c r="BF162" i="6" s="1"/>
  <c r="BG162" i="6" s="1"/>
  <c r="BE158" i="6"/>
  <c r="BF158" i="6" s="1"/>
  <c r="BG158" i="6" s="1"/>
  <c r="BE154" i="6"/>
  <c r="BF154" i="6" s="1"/>
  <c r="BG154" i="6" s="1"/>
  <c r="BE150" i="6"/>
  <c r="BF150" i="6" s="1"/>
  <c r="BG150" i="6" s="1"/>
  <c r="BE146" i="6"/>
  <c r="BF146" i="6" s="1"/>
  <c r="BG146" i="6" s="1"/>
  <c r="BE142" i="6"/>
  <c r="BF142" i="6" s="1"/>
  <c r="BG142" i="6" s="1"/>
  <c r="BE138" i="6"/>
  <c r="BF138" i="6" s="1"/>
  <c r="BG138" i="6" s="1"/>
  <c r="BE134" i="6"/>
  <c r="BF134" i="6" s="1"/>
  <c r="BG134" i="6" s="1"/>
  <c r="BE130" i="6"/>
  <c r="BF130" i="6" s="1"/>
  <c r="BG130" i="6" s="1"/>
  <c r="BE126" i="6"/>
  <c r="BF126" i="6" s="1"/>
  <c r="BG126" i="6" s="1"/>
  <c r="BE122" i="6"/>
  <c r="BF122" i="6" s="1"/>
  <c r="BG122" i="6" s="1"/>
  <c r="AK68" i="6"/>
  <c r="AL68" i="6" s="1"/>
  <c r="AM68" i="6" s="1"/>
  <c r="AK66" i="6"/>
  <c r="AL66" i="6" s="1"/>
  <c r="AM66" i="6" s="1"/>
  <c r="AK64" i="6"/>
  <c r="AL64" i="6" s="1"/>
  <c r="AM64" i="6" s="1"/>
  <c r="AK62" i="6"/>
  <c r="AL62" i="6" s="1"/>
  <c r="AM62" i="6" s="1"/>
  <c r="AK60" i="6"/>
  <c r="AL60" i="6" s="1"/>
  <c r="AM60" i="6" s="1"/>
  <c r="AK58" i="6"/>
  <c r="AL58" i="6" s="1"/>
  <c r="AM58" i="6" s="1"/>
  <c r="AK56" i="6"/>
  <c r="AL56" i="6" s="1"/>
  <c r="AM56" i="6" s="1"/>
  <c r="AK54" i="6"/>
  <c r="AL54" i="6" s="1"/>
  <c r="AM54" i="6" s="1"/>
  <c r="AK52" i="6"/>
  <c r="AL52" i="6" s="1"/>
  <c r="AM52" i="6" s="1"/>
  <c r="AK50" i="6"/>
  <c r="AL50" i="6" s="1"/>
  <c r="AM50" i="6" s="1"/>
  <c r="AK48" i="6"/>
  <c r="AL48" i="6" s="1"/>
  <c r="AM48" i="6" s="1"/>
  <c r="AK46" i="6"/>
  <c r="AL46" i="6" s="1"/>
  <c r="AM46" i="6" s="1"/>
  <c r="AK44" i="6"/>
  <c r="AL44" i="6" s="1"/>
  <c r="AM44" i="6" s="1"/>
  <c r="AK42" i="6"/>
  <c r="AL42" i="6" s="1"/>
  <c r="AM42" i="6" s="1"/>
  <c r="AK40" i="6"/>
  <c r="AL40" i="6" s="1"/>
  <c r="AM40" i="6" s="1"/>
  <c r="AK38" i="6"/>
  <c r="AL38" i="6" s="1"/>
  <c r="AM38" i="6" s="1"/>
  <c r="AK36" i="6"/>
  <c r="AL36" i="6" s="1"/>
  <c r="AM36" i="6" s="1"/>
  <c r="AK34" i="6"/>
  <c r="AL34" i="6" s="1"/>
  <c r="AM34" i="6" s="1"/>
  <c r="AK32" i="6"/>
  <c r="AL32" i="6" s="1"/>
  <c r="AM32" i="6" s="1"/>
  <c r="AK30" i="6"/>
  <c r="AL30" i="6" s="1"/>
  <c r="AM30" i="6" s="1"/>
  <c r="AK28" i="6"/>
  <c r="AL28" i="6" s="1"/>
  <c r="AM28" i="6" s="1"/>
  <c r="AK26" i="6"/>
  <c r="AL26" i="6" s="1"/>
  <c r="AM26" i="6" s="1"/>
  <c r="AK24" i="6"/>
  <c r="AL24" i="6" s="1"/>
  <c r="AM24" i="6" s="1"/>
  <c r="AK22" i="6"/>
  <c r="AL22" i="6" s="1"/>
  <c r="AM22" i="6" s="1"/>
  <c r="AK20" i="6"/>
  <c r="AL20" i="6" s="1"/>
  <c r="AM20" i="6" s="1"/>
  <c r="AK18" i="6"/>
  <c r="AL18" i="6" s="1"/>
  <c r="AM18" i="6" s="1"/>
  <c r="AK16" i="6"/>
  <c r="AL16" i="6" s="1"/>
  <c r="AM16" i="6" s="1"/>
  <c r="AP68" i="6"/>
  <c r="AQ68" i="6" s="1"/>
  <c r="AR68" i="6" s="1"/>
  <c r="AP66" i="6"/>
  <c r="AQ66" i="6" s="1"/>
  <c r="AR66" i="6" s="1"/>
  <c r="AP64" i="6"/>
  <c r="AQ64" i="6" s="1"/>
  <c r="AR64" i="6" s="1"/>
  <c r="AP62" i="6"/>
  <c r="AQ62" i="6" s="1"/>
  <c r="AR62" i="6" s="1"/>
  <c r="AP60" i="6"/>
  <c r="AQ60" i="6" s="1"/>
  <c r="AR60" i="6" s="1"/>
  <c r="AP58" i="6"/>
  <c r="AQ58" i="6" s="1"/>
  <c r="AR58" i="6" s="1"/>
  <c r="AP56" i="6"/>
  <c r="AQ56" i="6" s="1"/>
  <c r="AR56" i="6" s="1"/>
  <c r="AP54" i="6"/>
  <c r="AQ54" i="6" s="1"/>
  <c r="AR54" i="6" s="1"/>
  <c r="AP52" i="6"/>
  <c r="AQ52" i="6" s="1"/>
  <c r="AR52" i="6" s="1"/>
  <c r="AP50" i="6"/>
  <c r="AQ50" i="6" s="1"/>
  <c r="AR50" i="6" s="1"/>
  <c r="AP48" i="6"/>
  <c r="AQ48" i="6" s="1"/>
  <c r="AR48" i="6" s="1"/>
  <c r="AP46" i="6"/>
  <c r="AQ46" i="6" s="1"/>
  <c r="AR46" i="6" s="1"/>
  <c r="AP44" i="6"/>
  <c r="AQ44" i="6" s="1"/>
  <c r="AR44" i="6" s="1"/>
  <c r="AP42" i="6"/>
  <c r="AQ42" i="6" s="1"/>
  <c r="AR42" i="6" s="1"/>
  <c r="AP40" i="6"/>
  <c r="AQ40" i="6" s="1"/>
  <c r="AR40" i="6" s="1"/>
  <c r="AP38" i="6"/>
  <c r="AQ38" i="6" s="1"/>
  <c r="AR38" i="6" s="1"/>
  <c r="AP36" i="6"/>
  <c r="AQ36" i="6" s="1"/>
  <c r="AR36" i="6" s="1"/>
  <c r="AP34" i="6"/>
  <c r="AQ34" i="6" s="1"/>
  <c r="AR34" i="6" s="1"/>
  <c r="AP32" i="6"/>
  <c r="AQ32" i="6" s="1"/>
  <c r="AR32" i="6" s="1"/>
  <c r="AP30" i="6"/>
  <c r="AQ30" i="6" s="1"/>
  <c r="AR30" i="6" s="1"/>
  <c r="AP28" i="6"/>
  <c r="AQ28" i="6" s="1"/>
  <c r="AR28" i="6" s="1"/>
  <c r="AP26" i="6"/>
  <c r="AQ26" i="6" s="1"/>
  <c r="AR26" i="6" s="1"/>
  <c r="AP24" i="6"/>
  <c r="AQ24" i="6" s="1"/>
  <c r="AR24" i="6" s="1"/>
  <c r="AP22" i="6"/>
  <c r="AQ22" i="6" s="1"/>
  <c r="AR22" i="6" s="1"/>
  <c r="AP20" i="6"/>
  <c r="AQ20" i="6" s="1"/>
  <c r="AR20" i="6" s="1"/>
  <c r="AP18" i="6"/>
  <c r="AQ18" i="6" s="1"/>
  <c r="AR18" i="6" s="1"/>
  <c r="AP16" i="6"/>
  <c r="AQ16" i="6" s="1"/>
  <c r="AR16" i="6" s="1"/>
  <c r="AU68" i="6"/>
  <c r="AV68" i="6" s="1"/>
  <c r="AW68" i="6" s="1"/>
  <c r="AU66" i="6"/>
  <c r="AV66" i="6" s="1"/>
  <c r="AW66" i="6" s="1"/>
  <c r="AU64" i="6"/>
  <c r="AV64" i="6" s="1"/>
  <c r="AW64" i="6" s="1"/>
  <c r="AU62" i="6"/>
  <c r="AV62" i="6" s="1"/>
  <c r="AW62" i="6" s="1"/>
  <c r="AU60" i="6"/>
  <c r="AV60" i="6" s="1"/>
  <c r="AW60" i="6" s="1"/>
  <c r="AU58" i="6"/>
  <c r="AV58" i="6" s="1"/>
  <c r="AW58" i="6" s="1"/>
  <c r="AU56" i="6"/>
  <c r="AV56" i="6" s="1"/>
  <c r="AW56" i="6" s="1"/>
  <c r="AU54" i="6"/>
  <c r="AV54" i="6" s="1"/>
  <c r="AW54" i="6" s="1"/>
  <c r="AU52" i="6"/>
  <c r="AV52" i="6" s="1"/>
  <c r="AW52" i="6" s="1"/>
  <c r="AU50" i="6"/>
  <c r="AV50" i="6" s="1"/>
  <c r="AW50" i="6" s="1"/>
  <c r="AU48" i="6"/>
  <c r="AV48" i="6" s="1"/>
  <c r="AW48" i="6" s="1"/>
  <c r="AU46" i="6"/>
  <c r="AV46" i="6" s="1"/>
  <c r="AW46" i="6" s="1"/>
  <c r="AU44" i="6"/>
  <c r="AV44" i="6" s="1"/>
  <c r="AW44" i="6" s="1"/>
  <c r="AU42" i="6"/>
  <c r="AV42" i="6" s="1"/>
  <c r="AW42" i="6" s="1"/>
  <c r="AU40" i="6"/>
  <c r="AV40" i="6" s="1"/>
  <c r="AW40" i="6" s="1"/>
  <c r="AU38" i="6"/>
  <c r="AV38" i="6" s="1"/>
  <c r="AW38" i="6" s="1"/>
  <c r="AU36" i="6"/>
  <c r="AV36" i="6" s="1"/>
  <c r="AW36" i="6" s="1"/>
  <c r="AU34" i="6"/>
  <c r="AV34" i="6" s="1"/>
  <c r="AW34" i="6" s="1"/>
  <c r="AU32" i="6"/>
  <c r="AV32" i="6" s="1"/>
  <c r="AW32" i="6" s="1"/>
  <c r="AU30" i="6"/>
  <c r="AV30" i="6" s="1"/>
  <c r="AW30" i="6" s="1"/>
  <c r="AU28" i="6"/>
  <c r="AV28" i="6" s="1"/>
  <c r="AW28" i="6" s="1"/>
  <c r="AU26" i="6"/>
  <c r="AV26" i="6" s="1"/>
  <c r="AW26" i="6" s="1"/>
  <c r="AU24" i="6"/>
  <c r="AV24" i="6" s="1"/>
  <c r="AW24" i="6" s="1"/>
  <c r="AU22" i="6"/>
  <c r="AV22" i="6" s="1"/>
  <c r="AW22" i="6" s="1"/>
  <c r="AU20" i="6"/>
  <c r="AV20" i="6" s="1"/>
  <c r="AW20" i="6" s="1"/>
  <c r="AU18" i="6"/>
  <c r="AV18" i="6" s="1"/>
  <c r="AW18" i="6" s="1"/>
  <c r="AU16" i="6"/>
  <c r="AV16" i="6" s="1"/>
  <c r="AW16" i="6" s="1"/>
  <c r="AZ68" i="6"/>
  <c r="BA68" i="6" s="1"/>
  <c r="BB68" i="6" s="1"/>
  <c r="AZ66" i="6"/>
  <c r="BA66" i="6" s="1"/>
  <c r="BB66" i="6" s="1"/>
  <c r="AZ64" i="6"/>
  <c r="BA64" i="6" s="1"/>
  <c r="BB64" i="6" s="1"/>
  <c r="AZ62" i="6"/>
  <c r="BA62" i="6" s="1"/>
  <c r="BB62" i="6" s="1"/>
  <c r="AZ60" i="6"/>
  <c r="BA60" i="6" s="1"/>
  <c r="BB60" i="6" s="1"/>
  <c r="AZ58" i="6"/>
  <c r="BA58" i="6" s="1"/>
  <c r="BB58" i="6" s="1"/>
  <c r="AZ56" i="6"/>
  <c r="BA56" i="6" s="1"/>
  <c r="BB56" i="6" s="1"/>
  <c r="AZ54" i="6"/>
  <c r="BA54" i="6" s="1"/>
  <c r="BB54" i="6" s="1"/>
  <c r="AZ52" i="6"/>
  <c r="BA52" i="6" s="1"/>
  <c r="BB52" i="6" s="1"/>
  <c r="AZ50" i="6"/>
  <c r="BA50" i="6" s="1"/>
  <c r="BB50" i="6" s="1"/>
  <c r="AZ48" i="6"/>
  <c r="BA48" i="6" s="1"/>
  <c r="BB48" i="6" s="1"/>
  <c r="AZ46" i="6"/>
  <c r="BA46" i="6" s="1"/>
  <c r="BB46" i="6" s="1"/>
  <c r="AZ44" i="6"/>
  <c r="BA44" i="6" s="1"/>
  <c r="BB44" i="6" s="1"/>
  <c r="AZ42" i="6"/>
  <c r="BA42" i="6" s="1"/>
  <c r="BB42" i="6" s="1"/>
  <c r="AZ40" i="6"/>
  <c r="BA40" i="6" s="1"/>
  <c r="BB40" i="6" s="1"/>
  <c r="AZ38" i="6"/>
  <c r="BA38" i="6" s="1"/>
  <c r="BB38" i="6" s="1"/>
  <c r="AZ36" i="6"/>
  <c r="BA36" i="6" s="1"/>
  <c r="BB36" i="6" s="1"/>
  <c r="AZ34" i="6"/>
  <c r="BA34" i="6" s="1"/>
  <c r="BB34" i="6" s="1"/>
  <c r="AZ32" i="6"/>
  <c r="BA32" i="6" s="1"/>
  <c r="BB32" i="6" s="1"/>
  <c r="AZ30" i="6"/>
  <c r="BA30" i="6" s="1"/>
  <c r="BB30" i="6" s="1"/>
  <c r="AZ28" i="6"/>
  <c r="BA28" i="6" s="1"/>
  <c r="BB28" i="6" s="1"/>
  <c r="AZ26" i="6"/>
  <c r="BA26" i="6" s="1"/>
  <c r="BB26" i="6" s="1"/>
  <c r="AZ24" i="6"/>
  <c r="BA24" i="6" s="1"/>
  <c r="BB24" i="6" s="1"/>
  <c r="AZ22" i="6"/>
  <c r="BA22" i="6" s="1"/>
  <c r="BB22" i="6" s="1"/>
  <c r="AZ20" i="6"/>
  <c r="BA20" i="6" s="1"/>
  <c r="BB20" i="6" s="1"/>
  <c r="AZ18" i="6"/>
  <c r="BA18" i="6" s="1"/>
  <c r="BB18" i="6" s="1"/>
  <c r="AZ16" i="6"/>
  <c r="BA16" i="6" s="1"/>
  <c r="BB16" i="6" s="1"/>
  <c r="BE68" i="6"/>
  <c r="BF68" i="6" s="1"/>
  <c r="BG68" i="6" s="1"/>
  <c r="BE66" i="6"/>
  <c r="BF66" i="6" s="1"/>
  <c r="BG66" i="6" s="1"/>
  <c r="BE64" i="6"/>
  <c r="BF64" i="6" s="1"/>
  <c r="BG64" i="6" s="1"/>
  <c r="BE62" i="6"/>
  <c r="BF62" i="6" s="1"/>
  <c r="BG62" i="6" s="1"/>
  <c r="BE60" i="6"/>
  <c r="BF60" i="6" s="1"/>
  <c r="BG60" i="6" s="1"/>
  <c r="BE58" i="6"/>
  <c r="BF58" i="6" s="1"/>
  <c r="BG58" i="6" s="1"/>
  <c r="BE56" i="6"/>
  <c r="BF56" i="6" s="1"/>
  <c r="BG56" i="6" s="1"/>
  <c r="BE54" i="6"/>
  <c r="BF54" i="6" s="1"/>
  <c r="BG54" i="6" s="1"/>
  <c r="BE52" i="6"/>
  <c r="BF52" i="6" s="1"/>
  <c r="BG52" i="6" s="1"/>
  <c r="BE50" i="6"/>
  <c r="BF50" i="6" s="1"/>
  <c r="BG50" i="6" s="1"/>
  <c r="BE48" i="6"/>
  <c r="BF48" i="6" s="1"/>
  <c r="BG48" i="6" s="1"/>
  <c r="BE46" i="6"/>
  <c r="BF46" i="6" s="1"/>
  <c r="BG46" i="6" s="1"/>
  <c r="BE44" i="6"/>
  <c r="BF44" i="6" s="1"/>
  <c r="BG44" i="6" s="1"/>
  <c r="BE42" i="6"/>
  <c r="BF42" i="6" s="1"/>
  <c r="BG42" i="6" s="1"/>
  <c r="BE40" i="6"/>
  <c r="BF40" i="6" s="1"/>
  <c r="BG40" i="6" s="1"/>
  <c r="BE38" i="6"/>
  <c r="BF38" i="6" s="1"/>
  <c r="BG38" i="6" s="1"/>
  <c r="BE36" i="6"/>
  <c r="BF36" i="6" s="1"/>
  <c r="BG36" i="6" s="1"/>
  <c r="BE34" i="6"/>
  <c r="BF34" i="6" s="1"/>
  <c r="BG34" i="6" s="1"/>
  <c r="BE32" i="6"/>
  <c r="BF32" i="6" s="1"/>
  <c r="BG32" i="6" s="1"/>
  <c r="BE30" i="6"/>
  <c r="BF30" i="6" s="1"/>
  <c r="BG30" i="6" s="1"/>
  <c r="BE28" i="6"/>
  <c r="BF28" i="6" s="1"/>
  <c r="BG28" i="6" s="1"/>
  <c r="BE26" i="6"/>
  <c r="BF26" i="6" s="1"/>
  <c r="BG26" i="6" s="1"/>
  <c r="BE24" i="6"/>
  <c r="BF24" i="6" s="1"/>
  <c r="BG24" i="6" s="1"/>
  <c r="BE22" i="6"/>
  <c r="BF22" i="6" s="1"/>
  <c r="BG22" i="6" s="1"/>
  <c r="BE20" i="6"/>
  <c r="BF20" i="6" s="1"/>
  <c r="BG20" i="6" s="1"/>
  <c r="BE18" i="6"/>
  <c r="BF18" i="6" s="1"/>
  <c r="BG18" i="6" s="1"/>
  <c r="BE16" i="6"/>
  <c r="BF16" i="6" s="1"/>
  <c r="BG16" i="6" s="1"/>
  <c r="AK67" i="6"/>
  <c r="AL67" i="6" s="1"/>
  <c r="AM67" i="6" s="1"/>
  <c r="AK65" i="6"/>
  <c r="AL65" i="6" s="1"/>
  <c r="AM65" i="6" s="1"/>
  <c r="AK63" i="6"/>
  <c r="AL63" i="6" s="1"/>
  <c r="AM63" i="6" s="1"/>
  <c r="AK61" i="6"/>
  <c r="AL61" i="6" s="1"/>
  <c r="AM61" i="6" s="1"/>
  <c r="AK59" i="6"/>
  <c r="AL59" i="6" s="1"/>
  <c r="AM59" i="6" s="1"/>
  <c r="AK57" i="6"/>
  <c r="AL57" i="6" s="1"/>
  <c r="AM57" i="6" s="1"/>
  <c r="AK55" i="6"/>
  <c r="AL55" i="6" s="1"/>
  <c r="AM55" i="6" s="1"/>
  <c r="AK53" i="6"/>
  <c r="AL53" i="6" s="1"/>
  <c r="AM53" i="6" s="1"/>
  <c r="AK51" i="6"/>
  <c r="AL51" i="6" s="1"/>
  <c r="AM51" i="6" s="1"/>
  <c r="AK49" i="6"/>
  <c r="AL49" i="6" s="1"/>
  <c r="AM49" i="6" s="1"/>
  <c r="AK47" i="6"/>
  <c r="AL47" i="6" s="1"/>
  <c r="AM47" i="6" s="1"/>
  <c r="AK45" i="6"/>
  <c r="AL45" i="6" s="1"/>
  <c r="AM45" i="6" s="1"/>
  <c r="AK43" i="6"/>
  <c r="AL43" i="6" s="1"/>
  <c r="AM43" i="6" s="1"/>
  <c r="AK41" i="6"/>
  <c r="AL41" i="6" s="1"/>
  <c r="AM41" i="6" s="1"/>
  <c r="AK39" i="6"/>
  <c r="AL39" i="6" s="1"/>
  <c r="AM39" i="6" s="1"/>
  <c r="AK37" i="6"/>
  <c r="AL37" i="6" s="1"/>
  <c r="AM37" i="6" s="1"/>
  <c r="AK35" i="6"/>
  <c r="AL35" i="6" s="1"/>
  <c r="AM35" i="6" s="1"/>
  <c r="AK33" i="6"/>
  <c r="AL33" i="6" s="1"/>
  <c r="AM33" i="6" s="1"/>
  <c r="AK31" i="6"/>
  <c r="AL31" i="6" s="1"/>
  <c r="AM31" i="6" s="1"/>
  <c r="AK29" i="6"/>
  <c r="AL29" i="6" s="1"/>
  <c r="AM29" i="6" s="1"/>
  <c r="AK27" i="6"/>
  <c r="AL27" i="6" s="1"/>
  <c r="AM27" i="6" s="1"/>
  <c r="AK25" i="6"/>
  <c r="AL25" i="6" s="1"/>
  <c r="AM25" i="6" s="1"/>
  <c r="AK23" i="6"/>
  <c r="AL23" i="6" s="1"/>
  <c r="AM23" i="6" s="1"/>
  <c r="AK21" i="6"/>
  <c r="AL21" i="6" s="1"/>
  <c r="AM21" i="6" s="1"/>
  <c r="AK19" i="6"/>
  <c r="AL19" i="6" s="1"/>
  <c r="AM19" i="6" s="1"/>
  <c r="AK17" i="6"/>
  <c r="AL17" i="6" s="1"/>
  <c r="AM17" i="6" s="1"/>
  <c r="AP67" i="6"/>
  <c r="AQ67" i="6" s="1"/>
  <c r="AR67" i="6" s="1"/>
  <c r="AP65" i="6"/>
  <c r="AQ65" i="6" s="1"/>
  <c r="AR65" i="6" s="1"/>
  <c r="AP63" i="6"/>
  <c r="AQ63" i="6" s="1"/>
  <c r="AR63" i="6" s="1"/>
  <c r="AP61" i="6"/>
  <c r="AQ61" i="6" s="1"/>
  <c r="AR61" i="6" s="1"/>
  <c r="AP59" i="6"/>
  <c r="AQ59" i="6" s="1"/>
  <c r="AR59" i="6" s="1"/>
  <c r="AP57" i="6"/>
  <c r="AQ57" i="6" s="1"/>
  <c r="AR57" i="6" s="1"/>
  <c r="AP55" i="6"/>
  <c r="AQ55" i="6" s="1"/>
  <c r="AR55" i="6" s="1"/>
  <c r="AP53" i="6"/>
  <c r="AQ53" i="6" s="1"/>
  <c r="AR53" i="6" s="1"/>
  <c r="AP51" i="6"/>
  <c r="AQ51" i="6" s="1"/>
  <c r="AR51" i="6" s="1"/>
  <c r="AP49" i="6"/>
  <c r="AQ49" i="6" s="1"/>
  <c r="AR49" i="6" s="1"/>
  <c r="AP47" i="6"/>
  <c r="AQ47" i="6" s="1"/>
  <c r="AR47" i="6" s="1"/>
  <c r="AP45" i="6"/>
  <c r="AQ45" i="6" s="1"/>
  <c r="AR45" i="6" s="1"/>
  <c r="AP43" i="6"/>
  <c r="AQ43" i="6" s="1"/>
  <c r="AR43" i="6" s="1"/>
  <c r="AP41" i="6"/>
  <c r="AQ41" i="6" s="1"/>
  <c r="AR41" i="6" s="1"/>
  <c r="AP39" i="6"/>
  <c r="AQ39" i="6" s="1"/>
  <c r="AR39" i="6" s="1"/>
  <c r="AP37" i="6"/>
  <c r="AQ37" i="6" s="1"/>
  <c r="AR37" i="6" s="1"/>
  <c r="AP35" i="6"/>
  <c r="AQ35" i="6" s="1"/>
  <c r="AR35" i="6" s="1"/>
  <c r="AP33" i="6"/>
  <c r="AQ33" i="6" s="1"/>
  <c r="AR33" i="6" s="1"/>
  <c r="AP31" i="6"/>
  <c r="AQ31" i="6" s="1"/>
  <c r="AR31" i="6" s="1"/>
  <c r="AP29" i="6"/>
  <c r="AQ29" i="6" s="1"/>
  <c r="AR29" i="6" s="1"/>
  <c r="AP27" i="6"/>
  <c r="AQ27" i="6" s="1"/>
  <c r="AR27" i="6" s="1"/>
  <c r="AP25" i="6"/>
  <c r="AQ25" i="6" s="1"/>
  <c r="AR25" i="6" s="1"/>
  <c r="AP23" i="6"/>
  <c r="AQ23" i="6" s="1"/>
  <c r="AR23" i="6" s="1"/>
  <c r="AP21" i="6"/>
  <c r="AQ21" i="6" s="1"/>
  <c r="AR21" i="6" s="1"/>
  <c r="AP19" i="6"/>
  <c r="AQ19" i="6" s="1"/>
  <c r="AR19" i="6" s="1"/>
  <c r="AP17" i="6"/>
  <c r="AQ17" i="6" s="1"/>
  <c r="AR17" i="6" s="1"/>
  <c r="AU63" i="6"/>
  <c r="AV63" i="6" s="1"/>
  <c r="AW63" i="6" s="1"/>
  <c r="AU61" i="6"/>
  <c r="AV61" i="6" s="1"/>
  <c r="AW61" i="6" s="1"/>
  <c r="AU59" i="6"/>
  <c r="AV59" i="6" s="1"/>
  <c r="AW59" i="6" s="1"/>
  <c r="AU57" i="6"/>
  <c r="AV57" i="6" s="1"/>
  <c r="AW57" i="6" s="1"/>
  <c r="AU55" i="6"/>
  <c r="AV55" i="6" s="1"/>
  <c r="AW55" i="6" s="1"/>
  <c r="AU53" i="6"/>
  <c r="AV53" i="6" s="1"/>
  <c r="AW53" i="6" s="1"/>
  <c r="AU51" i="6"/>
  <c r="AV51" i="6" s="1"/>
  <c r="AW51" i="6" s="1"/>
  <c r="AU49" i="6"/>
  <c r="AV49" i="6" s="1"/>
  <c r="AW49" i="6" s="1"/>
  <c r="AU47" i="6"/>
  <c r="AV47" i="6" s="1"/>
  <c r="AW47" i="6" s="1"/>
  <c r="AU45" i="6"/>
  <c r="AV45" i="6" s="1"/>
  <c r="AW45" i="6" s="1"/>
  <c r="AU43" i="6"/>
  <c r="AV43" i="6" s="1"/>
  <c r="AW43" i="6" s="1"/>
  <c r="AU41" i="6"/>
  <c r="AV41" i="6" s="1"/>
  <c r="AW41" i="6" s="1"/>
  <c r="AU39" i="6"/>
  <c r="AV39" i="6" s="1"/>
  <c r="AW39" i="6" s="1"/>
  <c r="AU37" i="6"/>
  <c r="AV37" i="6" s="1"/>
  <c r="AW37" i="6" s="1"/>
  <c r="AU35" i="6"/>
  <c r="AV35" i="6" s="1"/>
  <c r="AW35" i="6" s="1"/>
  <c r="AU33" i="6"/>
  <c r="AV33" i="6" s="1"/>
  <c r="AW33" i="6" s="1"/>
  <c r="AU31" i="6"/>
  <c r="AV31" i="6" s="1"/>
  <c r="AW31" i="6" s="1"/>
  <c r="AU29" i="6"/>
  <c r="AV29" i="6" s="1"/>
  <c r="AW29" i="6" s="1"/>
  <c r="AU27" i="6"/>
  <c r="AV27" i="6" s="1"/>
  <c r="AW27" i="6" s="1"/>
  <c r="AU25" i="6"/>
  <c r="AV25" i="6" s="1"/>
  <c r="AW25" i="6" s="1"/>
  <c r="AU23" i="6"/>
  <c r="AV23" i="6" s="1"/>
  <c r="AW23" i="6" s="1"/>
  <c r="AU21" i="6"/>
  <c r="AV21" i="6" s="1"/>
  <c r="AW21" i="6" s="1"/>
  <c r="AU19" i="6"/>
  <c r="AV19" i="6" s="1"/>
  <c r="AW19" i="6" s="1"/>
  <c r="AU17" i="6"/>
  <c r="AV17" i="6" s="1"/>
  <c r="AW17" i="6" s="1"/>
  <c r="AZ67" i="6"/>
  <c r="BA67" i="6" s="1"/>
  <c r="BB67" i="6" s="1"/>
  <c r="AZ65" i="6"/>
  <c r="BA65" i="6" s="1"/>
  <c r="BB65" i="6" s="1"/>
  <c r="AZ63" i="6"/>
  <c r="BA63" i="6" s="1"/>
  <c r="BB63" i="6" s="1"/>
  <c r="AZ61" i="6"/>
  <c r="BA61" i="6" s="1"/>
  <c r="BB61" i="6" s="1"/>
  <c r="AZ59" i="6"/>
  <c r="BA59" i="6" s="1"/>
  <c r="BB59" i="6" s="1"/>
  <c r="AZ57" i="6"/>
  <c r="BA57" i="6" s="1"/>
  <c r="BB57" i="6" s="1"/>
  <c r="AZ55" i="6"/>
  <c r="BA55" i="6" s="1"/>
  <c r="BB55" i="6" s="1"/>
  <c r="AZ53" i="6"/>
  <c r="BA53" i="6" s="1"/>
  <c r="BB53" i="6" s="1"/>
  <c r="AZ51" i="6"/>
  <c r="BA51" i="6" s="1"/>
  <c r="BB51" i="6" s="1"/>
  <c r="AZ49" i="6"/>
  <c r="BA49" i="6" s="1"/>
  <c r="BB49" i="6" s="1"/>
  <c r="AZ47" i="6"/>
  <c r="BA47" i="6" s="1"/>
  <c r="BB47" i="6" s="1"/>
  <c r="AZ45" i="6"/>
  <c r="BA45" i="6" s="1"/>
  <c r="BB45" i="6" s="1"/>
  <c r="AZ43" i="6"/>
  <c r="BA43" i="6" s="1"/>
  <c r="BB43" i="6" s="1"/>
  <c r="AZ41" i="6"/>
  <c r="BA41" i="6" s="1"/>
  <c r="BB41" i="6" s="1"/>
  <c r="AZ39" i="6"/>
  <c r="BA39" i="6" s="1"/>
  <c r="BB39" i="6" s="1"/>
  <c r="AZ37" i="6"/>
  <c r="BA37" i="6" s="1"/>
  <c r="BB37" i="6" s="1"/>
  <c r="AZ35" i="6"/>
  <c r="BA35" i="6" s="1"/>
  <c r="BB35" i="6" s="1"/>
  <c r="AZ33" i="6"/>
  <c r="BA33" i="6" s="1"/>
  <c r="BB33" i="6" s="1"/>
  <c r="AZ31" i="6"/>
  <c r="BA31" i="6" s="1"/>
  <c r="BB31" i="6" s="1"/>
  <c r="AZ29" i="6"/>
  <c r="BA29" i="6" s="1"/>
  <c r="BB29" i="6" s="1"/>
  <c r="AZ27" i="6"/>
  <c r="BA27" i="6" s="1"/>
  <c r="BB27" i="6" s="1"/>
  <c r="AZ25" i="6"/>
  <c r="BA25" i="6" s="1"/>
  <c r="BB25" i="6" s="1"/>
  <c r="AZ23" i="6"/>
  <c r="BA23" i="6" s="1"/>
  <c r="BB23" i="6" s="1"/>
  <c r="AZ21" i="6"/>
  <c r="BA21" i="6" s="1"/>
  <c r="BB21" i="6" s="1"/>
  <c r="AZ19" i="6"/>
  <c r="BA19" i="6" s="1"/>
  <c r="BB19" i="6" s="1"/>
  <c r="AZ17" i="6"/>
  <c r="BA17" i="6" s="1"/>
  <c r="BB17" i="6" s="1"/>
  <c r="BE67" i="6"/>
  <c r="BF67" i="6" s="1"/>
  <c r="BG67" i="6" s="1"/>
  <c r="BE65" i="6"/>
  <c r="BF65" i="6" s="1"/>
  <c r="BG65" i="6" s="1"/>
  <c r="BE63" i="6"/>
  <c r="BF63" i="6" s="1"/>
  <c r="BG63" i="6" s="1"/>
  <c r="BE61" i="6"/>
  <c r="BF61" i="6" s="1"/>
  <c r="BG61" i="6" s="1"/>
  <c r="BE59" i="6"/>
  <c r="BF59" i="6" s="1"/>
  <c r="BG59" i="6" s="1"/>
  <c r="BE57" i="6"/>
  <c r="BF57" i="6" s="1"/>
  <c r="BG57" i="6" s="1"/>
  <c r="BE55" i="6"/>
  <c r="BF55" i="6" s="1"/>
  <c r="BG55" i="6" s="1"/>
  <c r="BE53" i="6"/>
  <c r="BF53" i="6" s="1"/>
  <c r="BG53" i="6" s="1"/>
  <c r="BE51" i="6"/>
  <c r="BF51" i="6" s="1"/>
  <c r="BG51" i="6" s="1"/>
  <c r="BE49" i="6"/>
  <c r="BF49" i="6" s="1"/>
  <c r="BG49" i="6" s="1"/>
  <c r="BE47" i="6"/>
  <c r="BF47" i="6" s="1"/>
  <c r="BG47" i="6" s="1"/>
  <c r="BE45" i="6"/>
  <c r="BF45" i="6" s="1"/>
  <c r="BG45" i="6" s="1"/>
  <c r="BE43" i="6"/>
  <c r="BF43" i="6" s="1"/>
  <c r="BG43" i="6" s="1"/>
  <c r="BE41" i="6"/>
  <c r="BF41" i="6" s="1"/>
  <c r="BG41" i="6" s="1"/>
  <c r="BE39" i="6"/>
  <c r="BF39" i="6" s="1"/>
  <c r="BG39" i="6" s="1"/>
  <c r="BE37" i="6"/>
  <c r="BF37" i="6" s="1"/>
  <c r="BG37" i="6" s="1"/>
  <c r="BE35" i="6"/>
  <c r="BF35" i="6" s="1"/>
  <c r="BG35" i="6" s="1"/>
  <c r="BE33" i="6"/>
  <c r="BF33" i="6" s="1"/>
  <c r="BG33" i="6" s="1"/>
  <c r="BE31" i="6"/>
  <c r="BF31" i="6" s="1"/>
  <c r="BG31" i="6" s="1"/>
  <c r="BE29" i="6"/>
  <c r="BF29" i="6" s="1"/>
  <c r="BG29" i="6" s="1"/>
  <c r="BE27" i="6"/>
  <c r="BF27" i="6" s="1"/>
  <c r="BG27" i="6" s="1"/>
  <c r="BE25" i="6"/>
  <c r="BF25" i="6" s="1"/>
  <c r="BG25" i="6" s="1"/>
  <c r="BE23" i="6"/>
  <c r="BF23" i="6" s="1"/>
  <c r="BG23" i="6" s="1"/>
  <c r="BE21" i="6"/>
  <c r="BF21" i="6" s="1"/>
  <c r="BG21" i="6" s="1"/>
  <c r="BE19" i="6"/>
  <c r="BF19" i="6" s="1"/>
  <c r="BG19" i="6" s="1"/>
  <c r="BE17" i="6"/>
  <c r="BF17" i="6" s="1"/>
  <c r="BG17" i="6" s="1"/>
  <c r="AK103" i="6"/>
  <c r="AL103" i="6" s="1"/>
  <c r="AM103" i="6" s="1"/>
  <c r="AP104" i="6"/>
  <c r="AQ104" i="6" s="1"/>
  <c r="AR104" i="6" s="1"/>
  <c r="AZ107" i="6"/>
  <c r="BA107" i="6" s="1"/>
  <c r="BB107" i="6" s="1"/>
  <c r="AZ108" i="6"/>
  <c r="BA108" i="6" s="1"/>
  <c r="BB108" i="6" s="1"/>
  <c r="AK113" i="6"/>
  <c r="AL113" i="6" s="1"/>
  <c r="AM113" i="6" s="1"/>
  <c r="AP114" i="6"/>
  <c r="AQ114" i="6" s="1"/>
  <c r="AR114" i="6" s="1"/>
  <c r="AU115" i="6"/>
  <c r="AV115" i="6" s="1"/>
  <c r="AW115" i="6" s="1"/>
  <c r="AZ118" i="6"/>
  <c r="BA118" i="6" s="1"/>
  <c r="BB118" i="6" s="1"/>
  <c r="AP120" i="6"/>
  <c r="AQ120" i="6" s="1"/>
  <c r="AR120" i="6" s="1"/>
  <c r="AZ120" i="6"/>
  <c r="BA120" i="6" s="1"/>
  <c r="BB120" i="6" s="1"/>
  <c r="AU67" i="6"/>
  <c r="AV67" i="6" s="1"/>
  <c r="AW67" i="6" s="1"/>
  <c r="AU65" i="6"/>
  <c r="AV65" i="6" s="1"/>
  <c r="AW65" i="6" s="1"/>
  <c r="AK102" i="6"/>
  <c r="AL102" i="6" s="1"/>
  <c r="AM102" i="6" s="1"/>
  <c r="AU104" i="6"/>
  <c r="AV104" i="6" s="1"/>
  <c r="AW104" i="6" s="1"/>
  <c r="AP105" i="6"/>
  <c r="AQ105" i="6" s="1"/>
  <c r="AR105" i="6" s="1"/>
  <c r="BE105" i="6"/>
  <c r="BF105" i="6" s="1"/>
  <c r="BG105" i="6" s="1"/>
  <c r="BE108" i="6"/>
  <c r="BF108" i="6" s="1"/>
  <c r="BG108" i="6" s="1"/>
  <c r="AK109" i="6"/>
  <c r="AL109" i="6" s="1"/>
  <c r="AM109" i="6" s="1"/>
  <c r="BE110" i="6"/>
  <c r="BF110" i="6" s="1"/>
  <c r="BG110" i="6" s="1"/>
  <c r="AK111" i="6"/>
  <c r="AL111" i="6" s="1"/>
  <c r="AM111" i="6" s="1"/>
  <c r="AP111" i="6"/>
  <c r="AQ111" i="6" s="1"/>
  <c r="AR111" i="6" s="1"/>
  <c r="AU111" i="6"/>
  <c r="AV111" i="6" s="1"/>
  <c r="AW111" i="6" s="1"/>
  <c r="AZ111" i="6"/>
  <c r="BA111" i="6" s="1"/>
  <c r="BB111" i="6" s="1"/>
  <c r="BE111" i="6"/>
  <c r="BF111" i="6" s="1"/>
  <c r="BG111" i="6" s="1"/>
  <c r="AK112" i="6"/>
  <c r="AL112" i="6" s="1"/>
  <c r="AM112" i="6" s="1"/>
  <c r="AP113" i="6"/>
  <c r="AQ113" i="6" s="1"/>
  <c r="AR113" i="6" s="1"/>
  <c r="AU114" i="6"/>
  <c r="AV114" i="6" s="1"/>
  <c r="AW114" i="6" s="1"/>
  <c r="AZ115" i="6"/>
  <c r="BA115" i="6" s="1"/>
  <c r="BB115" i="6" s="1"/>
  <c r="AK119" i="6"/>
  <c r="AL119" i="6" s="1"/>
  <c r="AM119" i="6" s="1"/>
  <c r="AZ119" i="6"/>
  <c r="BA119" i="6" s="1"/>
  <c r="BB119" i="6" s="1"/>
  <c r="AK121" i="6"/>
  <c r="AL121" i="6" s="1"/>
  <c r="AM121" i="6" s="1"/>
  <c r="AP121" i="6"/>
  <c r="AQ121" i="6" s="1"/>
  <c r="AR121" i="6" s="1"/>
  <c r="AU121" i="6"/>
  <c r="AV121" i="6" s="1"/>
  <c r="AW121" i="6" s="1"/>
  <c r="AZ121" i="6"/>
  <c r="BA121" i="6" s="1"/>
  <c r="BB121" i="6" s="1"/>
  <c r="BE121" i="6"/>
  <c r="BF121" i="6" s="1"/>
  <c r="BG121" i="6" s="1"/>
  <c r="AZ102" i="6"/>
  <c r="BA102" i="6" s="1"/>
  <c r="BB102" i="6" s="1"/>
  <c r="BE102" i="6"/>
  <c r="BF102" i="6" s="1"/>
  <c r="BG102" i="6" s="1"/>
  <c r="AZ103" i="6"/>
  <c r="BA103" i="6" s="1"/>
  <c r="BB103" i="6" s="1"/>
  <c r="AZ104" i="6"/>
  <c r="BA104" i="6" s="1"/>
  <c r="BB104" i="6" s="1"/>
  <c r="AK106" i="6"/>
  <c r="AL106" i="6" s="1"/>
  <c r="AM106" i="6" s="1"/>
  <c r="AP106" i="6"/>
  <c r="AQ106" i="6" s="1"/>
  <c r="AR106" i="6" s="1"/>
  <c r="BE107" i="6"/>
  <c r="BF107" i="6" s="1"/>
  <c r="BG107" i="6" s="1"/>
  <c r="AP108" i="6"/>
  <c r="AQ108" i="6" s="1"/>
  <c r="AR108" i="6" s="1"/>
  <c r="BE109" i="6"/>
  <c r="BF109" i="6" s="1"/>
  <c r="BG109" i="6" s="1"/>
  <c r="AP110" i="6"/>
  <c r="AQ110" i="6" s="1"/>
  <c r="AR110" i="6" s="1"/>
  <c r="AK114" i="6"/>
  <c r="AL114" i="6" s="1"/>
  <c r="AM114" i="6" s="1"/>
  <c r="AZ114" i="6"/>
  <c r="BA114" i="6" s="1"/>
  <c r="BB114" i="6" s="1"/>
  <c r="AK116" i="6"/>
  <c r="AL116" i="6" s="1"/>
  <c r="AM116" i="6" s="1"/>
  <c r="AU116" i="6"/>
  <c r="AV116" i="6" s="1"/>
  <c r="AW116" i="6" s="1"/>
  <c r="AZ116" i="6"/>
  <c r="BA116" i="6" s="1"/>
  <c r="BB116" i="6" s="1"/>
  <c r="AP117" i="6"/>
  <c r="AQ117" i="6" s="1"/>
  <c r="AR117" i="6" s="1"/>
  <c r="AU117" i="6"/>
  <c r="AV117" i="6" s="1"/>
  <c r="AW117" i="6" s="1"/>
  <c r="BE117" i="6"/>
  <c r="BF117" i="6" s="1"/>
  <c r="BG117" i="6" s="1"/>
  <c r="AK118" i="6"/>
  <c r="AL118" i="6" s="1"/>
  <c r="AM118" i="6" s="1"/>
  <c r="AP118" i="6"/>
  <c r="AQ118" i="6" s="1"/>
  <c r="AR118" i="6" s="1"/>
  <c r="AU118" i="6"/>
  <c r="AV118" i="6" s="1"/>
  <c r="AW118" i="6" s="1"/>
  <c r="AU120" i="6"/>
  <c r="AV120" i="6" s="1"/>
  <c r="AW120" i="6" s="1"/>
  <c r="AP112" i="6"/>
  <c r="AQ112" i="6" s="1"/>
  <c r="AR112" i="6" s="1"/>
  <c r="AU113" i="6"/>
  <c r="AV113" i="6" s="1"/>
  <c r="AW113" i="6" s="1"/>
  <c r="BE113" i="6"/>
  <c r="BF113" i="6" s="1"/>
  <c r="BG113" i="6" s="1"/>
  <c r="BE114" i="6"/>
  <c r="BF114" i="6" s="1"/>
  <c r="BG114" i="6" s="1"/>
  <c r="AK115" i="6"/>
  <c r="AL115" i="6" s="1"/>
  <c r="AM115" i="6" s="1"/>
  <c r="AV67" i="4"/>
  <c r="AW67" i="4" s="1"/>
  <c r="AX67" i="4" s="1"/>
  <c r="BA67" i="4"/>
  <c r="BB67" i="4" s="1"/>
  <c r="BC67" i="4" s="1"/>
  <c r="AG66" i="4"/>
  <c r="AH66" i="4" s="1"/>
  <c r="AI66" i="4" s="1"/>
  <c r="AG64" i="4"/>
  <c r="AH64" i="4" s="1"/>
  <c r="AI64" i="4" s="1"/>
  <c r="AG62" i="4"/>
  <c r="AH62" i="4" s="1"/>
  <c r="AI62" i="4" s="1"/>
  <c r="AG60" i="4"/>
  <c r="AH60" i="4" s="1"/>
  <c r="AI60" i="4" s="1"/>
  <c r="AG58" i="4"/>
  <c r="AH58" i="4" s="1"/>
  <c r="AI58" i="4" s="1"/>
  <c r="AG56" i="4"/>
  <c r="AH56" i="4" s="1"/>
  <c r="AI56" i="4" s="1"/>
  <c r="AG54" i="4"/>
  <c r="AH54" i="4" s="1"/>
  <c r="AI54" i="4" s="1"/>
  <c r="AG52" i="4"/>
  <c r="AH52" i="4" s="1"/>
  <c r="AI52" i="4" s="1"/>
  <c r="AG50" i="4"/>
  <c r="AH50" i="4" s="1"/>
  <c r="AI50" i="4" s="1"/>
  <c r="AG48" i="4"/>
  <c r="AH48" i="4" s="1"/>
  <c r="AI48" i="4" s="1"/>
  <c r="AG46" i="4"/>
  <c r="AH46" i="4" s="1"/>
  <c r="AI46" i="4" s="1"/>
  <c r="AG44" i="4"/>
  <c r="AH44" i="4" s="1"/>
  <c r="AI44" i="4" s="1"/>
  <c r="AG42" i="4"/>
  <c r="AH42" i="4" s="1"/>
  <c r="AI42" i="4" s="1"/>
  <c r="AG40" i="4"/>
  <c r="AH40" i="4" s="1"/>
  <c r="AI40" i="4" s="1"/>
  <c r="AG38" i="4"/>
  <c r="AH38" i="4" s="1"/>
  <c r="AI38" i="4" s="1"/>
  <c r="AG36" i="4"/>
  <c r="AH36" i="4" s="1"/>
  <c r="AI36" i="4" s="1"/>
  <c r="AG34" i="4"/>
  <c r="AH34" i="4" s="1"/>
  <c r="AI34" i="4" s="1"/>
  <c r="AG32" i="4"/>
  <c r="AH32" i="4" s="1"/>
  <c r="AI32" i="4" s="1"/>
  <c r="AG30" i="4"/>
  <c r="AH30" i="4" s="1"/>
  <c r="AI30" i="4" s="1"/>
  <c r="AG28" i="4"/>
  <c r="AH28" i="4" s="1"/>
  <c r="AI28" i="4" s="1"/>
  <c r="AG26" i="4"/>
  <c r="AH26" i="4" s="1"/>
  <c r="AI26" i="4" s="1"/>
  <c r="AL66" i="4"/>
  <c r="AM66" i="4" s="1"/>
  <c r="AN66" i="4" s="1"/>
  <c r="AL64" i="4"/>
  <c r="AM64" i="4" s="1"/>
  <c r="AN64" i="4" s="1"/>
  <c r="AL62" i="4"/>
  <c r="AM62" i="4" s="1"/>
  <c r="AN62" i="4" s="1"/>
  <c r="AL60" i="4"/>
  <c r="AM60" i="4" s="1"/>
  <c r="AN60" i="4" s="1"/>
  <c r="AL58" i="4"/>
  <c r="AM58" i="4" s="1"/>
  <c r="AN58" i="4" s="1"/>
  <c r="AL56" i="4"/>
  <c r="AM56" i="4" s="1"/>
  <c r="AN56" i="4" s="1"/>
  <c r="AL54" i="4"/>
  <c r="AM54" i="4" s="1"/>
  <c r="AN54" i="4" s="1"/>
  <c r="AL52" i="4"/>
  <c r="AM52" i="4" s="1"/>
  <c r="AN52" i="4" s="1"/>
  <c r="AL50" i="4"/>
  <c r="AM50" i="4" s="1"/>
  <c r="AN50" i="4" s="1"/>
  <c r="AL48" i="4"/>
  <c r="AM48" i="4" s="1"/>
  <c r="AN48" i="4" s="1"/>
  <c r="AL46" i="4"/>
  <c r="AM46" i="4" s="1"/>
  <c r="AN46" i="4" s="1"/>
  <c r="AQ60" i="4"/>
  <c r="AR60" i="4" s="1"/>
  <c r="AS60" i="4" s="1"/>
  <c r="AQ58" i="4"/>
  <c r="AR58" i="4" s="1"/>
  <c r="AS58" i="4" s="1"/>
  <c r="AQ56" i="4"/>
  <c r="AR56" i="4" s="1"/>
  <c r="AS56" i="4" s="1"/>
  <c r="AL67" i="4"/>
  <c r="AM67" i="4" s="1"/>
  <c r="AN67" i="4" s="1"/>
  <c r="AG67" i="4"/>
  <c r="AH67" i="4" s="1"/>
  <c r="AI67" i="4" s="1"/>
  <c r="AG24" i="4"/>
  <c r="AH24" i="4" s="1"/>
  <c r="AI24" i="4" s="1"/>
  <c r="AG22" i="4"/>
  <c r="AH22" i="4" s="1"/>
  <c r="AI22" i="4" s="1"/>
  <c r="AG20" i="4"/>
  <c r="AH20" i="4" s="1"/>
  <c r="AI20" i="4" s="1"/>
  <c r="AG18" i="4"/>
  <c r="AH18" i="4" s="1"/>
  <c r="AI18" i="4" s="1"/>
  <c r="AG16" i="4"/>
  <c r="AH16" i="4" s="1"/>
  <c r="AI16" i="4" s="1"/>
  <c r="AL44" i="4"/>
  <c r="AM44" i="4" s="1"/>
  <c r="AN44" i="4" s="1"/>
  <c r="AL42" i="4"/>
  <c r="AM42" i="4" s="1"/>
  <c r="AN42" i="4" s="1"/>
  <c r="AL40" i="4"/>
  <c r="AM40" i="4" s="1"/>
  <c r="AN40" i="4" s="1"/>
  <c r="AL38" i="4"/>
  <c r="AM38" i="4" s="1"/>
  <c r="AN38" i="4" s="1"/>
  <c r="AL36" i="4"/>
  <c r="AM36" i="4" s="1"/>
  <c r="AN36" i="4" s="1"/>
  <c r="AL34" i="4"/>
  <c r="AM34" i="4" s="1"/>
  <c r="AN34" i="4" s="1"/>
  <c r="AL32" i="4"/>
  <c r="AM32" i="4" s="1"/>
  <c r="AN32" i="4" s="1"/>
  <c r="AL30" i="4"/>
  <c r="AM30" i="4" s="1"/>
  <c r="AN30" i="4" s="1"/>
  <c r="AL28" i="4"/>
  <c r="AM28" i="4" s="1"/>
  <c r="AN28" i="4" s="1"/>
  <c r="AL26" i="4"/>
  <c r="AM26" i="4" s="1"/>
  <c r="AN26" i="4" s="1"/>
  <c r="AL24" i="4"/>
  <c r="AM24" i="4" s="1"/>
  <c r="AN24" i="4" s="1"/>
  <c r="AQ54" i="4"/>
  <c r="AR54" i="4" s="1"/>
  <c r="AS54" i="4" s="1"/>
  <c r="AQ52" i="4"/>
  <c r="AR52" i="4" s="1"/>
  <c r="AS52" i="4" s="1"/>
  <c r="AQ50" i="4"/>
  <c r="AR50" i="4" s="1"/>
  <c r="AS50" i="4" s="1"/>
  <c r="AQ48" i="4"/>
  <c r="AR48" i="4" s="1"/>
  <c r="AS48" i="4" s="1"/>
  <c r="AQ46" i="4"/>
  <c r="AR46" i="4" s="1"/>
  <c r="AS46" i="4" s="1"/>
  <c r="AQ44" i="4"/>
  <c r="AR44" i="4" s="1"/>
  <c r="AS44" i="4" s="1"/>
  <c r="AQ42" i="4"/>
  <c r="AR42" i="4" s="1"/>
  <c r="AS42" i="4" s="1"/>
  <c r="AQ40" i="4"/>
  <c r="AR40" i="4" s="1"/>
  <c r="AS40" i="4" s="1"/>
  <c r="AQ38" i="4"/>
  <c r="AR38" i="4" s="1"/>
  <c r="AS38" i="4" s="1"/>
  <c r="AQ36" i="4"/>
  <c r="AR36" i="4" s="1"/>
  <c r="AS36" i="4" s="1"/>
  <c r="AQ34" i="4"/>
  <c r="AR34" i="4" s="1"/>
  <c r="AS34" i="4" s="1"/>
  <c r="AQ32" i="4"/>
  <c r="AR32" i="4" s="1"/>
  <c r="AS32" i="4" s="1"/>
  <c r="AQ30" i="4"/>
  <c r="AR30" i="4" s="1"/>
  <c r="AS30" i="4" s="1"/>
  <c r="AQ28" i="4"/>
  <c r="AR28" i="4" s="1"/>
  <c r="AS28" i="4" s="1"/>
  <c r="AQ26" i="4"/>
  <c r="AR26" i="4" s="1"/>
  <c r="AS26" i="4" s="1"/>
  <c r="AQ24" i="4"/>
  <c r="AR24" i="4" s="1"/>
  <c r="AS24" i="4" s="1"/>
  <c r="AQ22" i="4"/>
  <c r="AR22" i="4" s="1"/>
  <c r="AS22" i="4" s="1"/>
  <c r="AQ20" i="4"/>
  <c r="AR20" i="4" s="1"/>
  <c r="AS20" i="4" s="1"/>
  <c r="AV66" i="4"/>
  <c r="AW66" i="4" s="1"/>
  <c r="AX66" i="4" s="1"/>
  <c r="AV64" i="4"/>
  <c r="AW64" i="4" s="1"/>
  <c r="AX64" i="4" s="1"/>
  <c r="AV62" i="4"/>
  <c r="AW62" i="4" s="1"/>
  <c r="AX62" i="4" s="1"/>
  <c r="AV60" i="4"/>
  <c r="AW60" i="4" s="1"/>
  <c r="AX60" i="4" s="1"/>
  <c r="AV58" i="4"/>
  <c r="AW58" i="4" s="1"/>
  <c r="AX58" i="4" s="1"/>
  <c r="AV56" i="4"/>
  <c r="AW56" i="4" s="1"/>
  <c r="AX56" i="4" s="1"/>
  <c r="AV54" i="4"/>
  <c r="AW54" i="4" s="1"/>
  <c r="AX54" i="4" s="1"/>
  <c r="AV52" i="4"/>
  <c r="AW52" i="4" s="1"/>
  <c r="AX52" i="4" s="1"/>
  <c r="AV50" i="4"/>
  <c r="AW50" i="4" s="1"/>
  <c r="AX50" i="4" s="1"/>
  <c r="AV48" i="4"/>
  <c r="AW48" i="4" s="1"/>
  <c r="AX48" i="4" s="1"/>
  <c r="AV46" i="4"/>
  <c r="AW46" i="4" s="1"/>
  <c r="AX46" i="4" s="1"/>
  <c r="AV44" i="4"/>
  <c r="AW44" i="4" s="1"/>
  <c r="AX44" i="4" s="1"/>
  <c r="AV42" i="4"/>
  <c r="AW42" i="4" s="1"/>
  <c r="AX42" i="4" s="1"/>
  <c r="AV40" i="4"/>
  <c r="AW40" i="4" s="1"/>
  <c r="AX40" i="4" s="1"/>
  <c r="AV38" i="4"/>
  <c r="AW38" i="4" s="1"/>
  <c r="AX38" i="4" s="1"/>
  <c r="AV36" i="4"/>
  <c r="AW36" i="4" s="1"/>
  <c r="AX36" i="4" s="1"/>
  <c r="AV34" i="4"/>
  <c r="AW34" i="4" s="1"/>
  <c r="AX34" i="4" s="1"/>
  <c r="AV32" i="4"/>
  <c r="AW32" i="4" s="1"/>
  <c r="AX32" i="4" s="1"/>
  <c r="AV30" i="4"/>
  <c r="AW30" i="4" s="1"/>
  <c r="AX30" i="4" s="1"/>
  <c r="AV28" i="4"/>
  <c r="AW28" i="4" s="1"/>
  <c r="AX28" i="4" s="1"/>
  <c r="AV26" i="4"/>
  <c r="AW26" i="4" s="1"/>
  <c r="AX26" i="4" s="1"/>
  <c r="AV24" i="4"/>
  <c r="AW24" i="4" s="1"/>
  <c r="AX24" i="4" s="1"/>
  <c r="AV22" i="4"/>
  <c r="AW22" i="4" s="1"/>
  <c r="AX22" i="4" s="1"/>
  <c r="AV20" i="4"/>
  <c r="AW20" i="4" s="1"/>
  <c r="AX20" i="4" s="1"/>
  <c r="AV18" i="4"/>
  <c r="AW18" i="4" s="1"/>
  <c r="AX18" i="4" s="1"/>
  <c r="AV16" i="4"/>
  <c r="AW16" i="4" s="1"/>
  <c r="AX16" i="4" s="1"/>
  <c r="BA66" i="4"/>
  <c r="BB66" i="4" s="1"/>
  <c r="BC66" i="4" s="1"/>
  <c r="BA64" i="4"/>
  <c r="BB64" i="4" s="1"/>
  <c r="BC64" i="4" s="1"/>
  <c r="BA62" i="4"/>
  <c r="BB62" i="4" s="1"/>
  <c r="BC62" i="4" s="1"/>
  <c r="BA60" i="4"/>
  <c r="BB60" i="4" s="1"/>
  <c r="BC60" i="4" s="1"/>
  <c r="BA58" i="4"/>
  <c r="BB58" i="4" s="1"/>
  <c r="BC58" i="4" s="1"/>
  <c r="BA56" i="4"/>
  <c r="BB56" i="4" s="1"/>
  <c r="BC56" i="4" s="1"/>
  <c r="BA54" i="4"/>
  <c r="BB54" i="4" s="1"/>
  <c r="BC54" i="4" s="1"/>
  <c r="BA52" i="4"/>
  <c r="BB52" i="4" s="1"/>
  <c r="BC52" i="4" s="1"/>
  <c r="BA50" i="4"/>
  <c r="BB50" i="4" s="1"/>
  <c r="BC50" i="4" s="1"/>
  <c r="BA48" i="4"/>
  <c r="BB48" i="4" s="1"/>
  <c r="BC48" i="4" s="1"/>
  <c r="BA46" i="4"/>
  <c r="BB46" i="4" s="1"/>
  <c r="BC46" i="4" s="1"/>
  <c r="BA44" i="4"/>
  <c r="BB44" i="4" s="1"/>
  <c r="BC44" i="4" s="1"/>
  <c r="BA42" i="4"/>
  <c r="BB42" i="4" s="1"/>
  <c r="BC42" i="4" s="1"/>
  <c r="BA40" i="4"/>
  <c r="BB40" i="4" s="1"/>
  <c r="BC40" i="4" s="1"/>
  <c r="BA38" i="4"/>
  <c r="BB38" i="4" s="1"/>
  <c r="BC38" i="4" s="1"/>
  <c r="BA36" i="4"/>
  <c r="BB36" i="4" s="1"/>
  <c r="BC36" i="4" s="1"/>
  <c r="BA34" i="4"/>
  <c r="BB34" i="4" s="1"/>
  <c r="BC34" i="4" s="1"/>
  <c r="BA32" i="4"/>
  <c r="BB32" i="4" s="1"/>
  <c r="BC32" i="4" s="1"/>
  <c r="BA30" i="4"/>
  <c r="BB30" i="4" s="1"/>
  <c r="BC30" i="4" s="1"/>
  <c r="BA28" i="4"/>
  <c r="BB28" i="4" s="1"/>
  <c r="BC28" i="4" s="1"/>
  <c r="BA26" i="4"/>
  <c r="BB26" i="4" s="1"/>
  <c r="BC26" i="4" s="1"/>
  <c r="BA24" i="4"/>
  <c r="BB24" i="4" s="1"/>
  <c r="BC24" i="4" s="1"/>
  <c r="BA22" i="4"/>
  <c r="BB22" i="4" s="1"/>
  <c r="BC22" i="4" s="1"/>
  <c r="BA20" i="4"/>
  <c r="BB20" i="4" s="1"/>
  <c r="BC20" i="4" s="1"/>
  <c r="BA18" i="4"/>
  <c r="BB18" i="4" s="1"/>
  <c r="BC18" i="4" s="1"/>
  <c r="BA16" i="4"/>
  <c r="BB16" i="4" s="1"/>
  <c r="BC16" i="4" s="1"/>
  <c r="AQ67" i="4"/>
  <c r="AR67" i="4" s="1"/>
  <c r="AS67" i="4" s="1"/>
  <c r="AG65" i="4"/>
  <c r="AH65" i="4" s="1"/>
  <c r="AI65" i="4" s="1"/>
  <c r="AG63" i="4"/>
  <c r="AH63" i="4" s="1"/>
  <c r="AI63" i="4" s="1"/>
  <c r="AG61" i="4"/>
  <c r="AH61" i="4" s="1"/>
  <c r="AI61" i="4" s="1"/>
  <c r="AG59" i="4"/>
  <c r="AH59" i="4" s="1"/>
  <c r="AI59" i="4" s="1"/>
  <c r="AG57" i="4"/>
  <c r="AH57" i="4" s="1"/>
  <c r="AI57" i="4" s="1"/>
  <c r="AG55" i="4"/>
  <c r="AH55" i="4" s="1"/>
  <c r="AI55" i="4" s="1"/>
  <c r="AG53" i="4"/>
  <c r="AH53" i="4" s="1"/>
  <c r="AI53" i="4" s="1"/>
  <c r="AG51" i="4"/>
  <c r="AH51" i="4" s="1"/>
  <c r="AI51" i="4" s="1"/>
  <c r="AG49" i="4"/>
  <c r="AH49" i="4" s="1"/>
  <c r="AI49" i="4" s="1"/>
  <c r="AG47" i="4"/>
  <c r="AH47" i="4" s="1"/>
  <c r="AI47" i="4" s="1"/>
  <c r="AG45" i="4"/>
  <c r="AH45" i="4" s="1"/>
  <c r="AI45" i="4" s="1"/>
  <c r="AG43" i="4"/>
  <c r="AH43" i="4" s="1"/>
  <c r="AI43" i="4" s="1"/>
  <c r="AG41" i="4"/>
  <c r="AH41" i="4" s="1"/>
  <c r="AI41" i="4" s="1"/>
  <c r="AG39" i="4"/>
  <c r="AH39" i="4" s="1"/>
  <c r="AI39" i="4" s="1"/>
  <c r="AG37" i="4"/>
  <c r="AH37" i="4" s="1"/>
  <c r="AI37" i="4" s="1"/>
  <c r="AG35" i="4"/>
  <c r="AH35" i="4" s="1"/>
  <c r="AI35" i="4" s="1"/>
  <c r="AG33" i="4"/>
  <c r="AH33" i="4" s="1"/>
  <c r="AI33" i="4" s="1"/>
  <c r="AG31" i="4"/>
  <c r="AH31" i="4" s="1"/>
  <c r="AI31" i="4" s="1"/>
  <c r="AG29" i="4"/>
  <c r="AH29" i="4" s="1"/>
  <c r="AI29" i="4" s="1"/>
  <c r="AG27" i="4"/>
  <c r="AH27" i="4" s="1"/>
  <c r="AI27" i="4" s="1"/>
  <c r="AG25" i="4"/>
  <c r="AH25" i="4" s="1"/>
  <c r="AI25" i="4" s="1"/>
  <c r="AG23" i="4"/>
  <c r="AH23" i="4" s="1"/>
  <c r="AI23" i="4" s="1"/>
  <c r="AG21" i="4"/>
  <c r="AH21" i="4" s="1"/>
  <c r="AI21" i="4" s="1"/>
  <c r="AG19" i="4"/>
  <c r="AH19" i="4" s="1"/>
  <c r="AI19" i="4" s="1"/>
  <c r="AG17" i="4"/>
  <c r="AH17" i="4" s="1"/>
  <c r="AI17" i="4" s="1"/>
  <c r="AL22" i="4"/>
  <c r="AM22" i="4" s="1"/>
  <c r="AN22" i="4" s="1"/>
  <c r="AL20" i="4"/>
  <c r="AM20" i="4" s="1"/>
  <c r="AN20" i="4" s="1"/>
  <c r="AL18" i="4"/>
  <c r="AM18" i="4" s="1"/>
  <c r="AN18" i="4" s="1"/>
  <c r="AL16" i="4"/>
  <c r="AM16" i="4" s="1"/>
  <c r="AN16" i="4" s="1"/>
  <c r="AL65" i="4"/>
  <c r="AM65" i="4" s="1"/>
  <c r="AN65" i="4" s="1"/>
  <c r="AL63" i="4"/>
  <c r="AM63" i="4" s="1"/>
  <c r="AN63" i="4" s="1"/>
  <c r="AL61" i="4"/>
  <c r="AM61" i="4" s="1"/>
  <c r="AN61" i="4" s="1"/>
  <c r="AL59" i="4"/>
  <c r="AM59" i="4" s="1"/>
  <c r="AN59" i="4" s="1"/>
  <c r="AL57" i="4"/>
  <c r="AM57" i="4" s="1"/>
  <c r="AN57" i="4" s="1"/>
  <c r="AL55" i="4"/>
  <c r="AM55" i="4" s="1"/>
  <c r="AN55" i="4" s="1"/>
  <c r="AL53" i="4"/>
  <c r="AM53" i="4" s="1"/>
  <c r="AN53" i="4" s="1"/>
  <c r="AL51" i="4"/>
  <c r="AM51" i="4" s="1"/>
  <c r="AN51" i="4" s="1"/>
  <c r="AL49" i="4"/>
  <c r="AM49" i="4" s="1"/>
  <c r="AN49" i="4" s="1"/>
  <c r="AL47" i="4"/>
  <c r="AM47" i="4" s="1"/>
  <c r="AN47" i="4" s="1"/>
  <c r="AL45" i="4"/>
  <c r="AM45" i="4" s="1"/>
  <c r="AN45" i="4" s="1"/>
  <c r="AL43" i="4"/>
  <c r="AM43" i="4" s="1"/>
  <c r="AN43" i="4" s="1"/>
  <c r="AL41" i="4"/>
  <c r="AM41" i="4" s="1"/>
  <c r="AN41" i="4" s="1"/>
  <c r="AL39" i="4"/>
  <c r="AM39" i="4" s="1"/>
  <c r="AN39" i="4" s="1"/>
  <c r="AL37" i="4"/>
  <c r="AM37" i="4" s="1"/>
  <c r="AN37" i="4" s="1"/>
  <c r="AL35" i="4"/>
  <c r="AM35" i="4" s="1"/>
  <c r="AN35" i="4" s="1"/>
  <c r="AL33" i="4"/>
  <c r="AM33" i="4" s="1"/>
  <c r="AN33" i="4" s="1"/>
  <c r="AL31" i="4"/>
  <c r="AM31" i="4" s="1"/>
  <c r="AN31" i="4" s="1"/>
  <c r="AL29" i="4"/>
  <c r="AM29" i="4" s="1"/>
  <c r="AN29" i="4" s="1"/>
  <c r="AL27" i="4"/>
  <c r="AM27" i="4" s="1"/>
  <c r="AN27" i="4" s="1"/>
  <c r="AL25" i="4"/>
  <c r="AM25" i="4" s="1"/>
  <c r="AN25" i="4" s="1"/>
  <c r="AL23" i="4"/>
  <c r="AM23" i="4" s="1"/>
  <c r="AN23" i="4" s="1"/>
  <c r="AL21" i="4"/>
  <c r="AM21" i="4" s="1"/>
  <c r="AN21" i="4" s="1"/>
  <c r="AL19" i="4"/>
  <c r="AM19" i="4" s="1"/>
  <c r="AN19" i="4" s="1"/>
  <c r="AL17" i="4"/>
  <c r="AM17" i="4" s="1"/>
  <c r="AN17" i="4" s="1"/>
  <c r="AQ18" i="4"/>
  <c r="AR18" i="4" s="1"/>
  <c r="AS18" i="4" s="1"/>
  <c r="AQ16" i="4"/>
  <c r="AR16" i="4" s="1"/>
  <c r="AS16" i="4" s="1"/>
  <c r="AQ65" i="4"/>
  <c r="AR65" i="4" s="1"/>
  <c r="AS65" i="4" s="1"/>
  <c r="AQ63" i="4"/>
  <c r="AR63" i="4" s="1"/>
  <c r="AS63" i="4" s="1"/>
  <c r="AQ61" i="4"/>
  <c r="AR61" i="4" s="1"/>
  <c r="AS61" i="4" s="1"/>
  <c r="AQ59" i="4"/>
  <c r="AR59" i="4" s="1"/>
  <c r="AS59" i="4" s="1"/>
  <c r="AQ57" i="4"/>
  <c r="AR57" i="4" s="1"/>
  <c r="AS57" i="4" s="1"/>
  <c r="AQ55" i="4"/>
  <c r="AR55" i="4" s="1"/>
  <c r="AS55" i="4" s="1"/>
  <c r="AQ53" i="4"/>
  <c r="AR53" i="4" s="1"/>
  <c r="AS53" i="4" s="1"/>
  <c r="AQ51" i="4"/>
  <c r="AR51" i="4" s="1"/>
  <c r="AS51" i="4" s="1"/>
  <c r="AQ49" i="4"/>
  <c r="AR49" i="4" s="1"/>
  <c r="AS49" i="4" s="1"/>
  <c r="AQ47" i="4"/>
  <c r="AR47" i="4" s="1"/>
  <c r="AS47" i="4" s="1"/>
  <c r="AQ45" i="4"/>
  <c r="AR45" i="4" s="1"/>
  <c r="AS45" i="4" s="1"/>
  <c r="AQ43" i="4"/>
  <c r="AR43" i="4" s="1"/>
  <c r="AS43" i="4" s="1"/>
  <c r="AQ41" i="4"/>
  <c r="AR41" i="4" s="1"/>
  <c r="AS41" i="4" s="1"/>
  <c r="AQ39" i="4"/>
  <c r="AR39" i="4" s="1"/>
  <c r="AS39" i="4" s="1"/>
  <c r="AQ37" i="4"/>
  <c r="AR37" i="4" s="1"/>
  <c r="AS37" i="4" s="1"/>
  <c r="AQ35" i="4"/>
  <c r="AR35" i="4" s="1"/>
  <c r="AS35" i="4" s="1"/>
  <c r="AQ33" i="4"/>
  <c r="AR33" i="4" s="1"/>
  <c r="AS33" i="4" s="1"/>
  <c r="AQ31" i="4"/>
  <c r="AR31" i="4" s="1"/>
  <c r="AS31" i="4" s="1"/>
  <c r="AQ29" i="4"/>
  <c r="AR29" i="4" s="1"/>
  <c r="AS29" i="4" s="1"/>
  <c r="AQ27" i="4"/>
  <c r="AR27" i="4" s="1"/>
  <c r="AS27" i="4" s="1"/>
  <c r="AQ25" i="4"/>
  <c r="AR25" i="4" s="1"/>
  <c r="AS25" i="4" s="1"/>
  <c r="AQ23" i="4"/>
  <c r="AR23" i="4" s="1"/>
  <c r="AS23" i="4" s="1"/>
  <c r="AQ21" i="4"/>
  <c r="AR21" i="4" s="1"/>
  <c r="AS21" i="4" s="1"/>
  <c r="AQ19" i="4"/>
  <c r="AR19" i="4" s="1"/>
  <c r="AS19" i="4" s="1"/>
  <c r="AQ17" i="4"/>
  <c r="AR17" i="4" s="1"/>
  <c r="AS17" i="4" s="1"/>
  <c r="AV65" i="4"/>
  <c r="AW65" i="4" s="1"/>
  <c r="AX65" i="4" s="1"/>
  <c r="AV63" i="4"/>
  <c r="AW63" i="4" s="1"/>
  <c r="AX63" i="4" s="1"/>
  <c r="AV61" i="4"/>
  <c r="AW61" i="4" s="1"/>
  <c r="AX61" i="4" s="1"/>
  <c r="AV59" i="4"/>
  <c r="AW59" i="4" s="1"/>
  <c r="AX59" i="4" s="1"/>
  <c r="AV57" i="4"/>
  <c r="AW57" i="4" s="1"/>
  <c r="AX57" i="4" s="1"/>
  <c r="AV55" i="4"/>
  <c r="AW55" i="4" s="1"/>
  <c r="AX55" i="4" s="1"/>
  <c r="AV53" i="4"/>
  <c r="AW53" i="4" s="1"/>
  <c r="AX53" i="4" s="1"/>
  <c r="AV51" i="4"/>
  <c r="AW51" i="4" s="1"/>
  <c r="AX51" i="4" s="1"/>
  <c r="AV49" i="4"/>
  <c r="AW49" i="4" s="1"/>
  <c r="AX49" i="4" s="1"/>
  <c r="AV47" i="4"/>
  <c r="AW47" i="4" s="1"/>
  <c r="AX47" i="4" s="1"/>
  <c r="AV45" i="4"/>
  <c r="AW45" i="4" s="1"/>
  <c r="AX45" i="4" s="1"/>
  <c r="AV43" i="4"/>
  <c r="AW43" i="4" s="1"/>
  <c r="AX43" i="4" s="1"/>
  <c r="AV41" i="4"/>
  <c r="AW41" i="4" s="1"/>
  <c r="AX41" i="4" s="1"/>
  <c r="AV39" i="4"/>
  <c r="AW39" i="4" s="1"/>
  <c r="AX39" i="4" s="1"/>
  <c r="AV37" i="4"/>
  <c r="AW37" i="4" s="1"/>
  <c r="AX37" i="4" s="1"/>
  <c r="AV35" i="4"/>
  <c r="AW35" i="4" s="1"/>
  <c r="AX35" i="4" s="1"/>
  <c r="AV33" i="4"/>
  <c r="AW33" i="4" s="1"/>
  <c r="AX33" i="4" s="1"/>
  <c r="AV31" i="4"/>
  <c r="AW31" i="4" s="1"/>
  <c r="AX31" i="4" s="1"/>
  <c r="AV29" i="4"/>
  <c r="AW29" i="4" s="1"/>
  <c r="AX29" i="4" s="1"/>
  <c r="AV27" i="4"/>
  <c r="AW27" i="4" s="1"/>
  <c r="AX27" i="4" s="1"/>
  <c r="AV25" i="4"/>
  <c r="AW25" i="4" s="1"/>
  <c r="AX25" i="4" s="1"/>
  <c r="AV23" i="4"/>
  <c r="AW23" i="4" s="1"/>
  <c r="AX23" i="4" s="1"/>
  <c r="AV21" i="4"/>
  <c r="AW21" i="4" s="1"/>
  <c r="AX21" i="4" s="1"/>
  <c r="AV19" i="4"/>
  <c r="AW19" i="4" s="1"/>
  <c r="AX19" i="4" s="1"/>
  <c r="AV17" i="4"/>
  <c r="AW17" i="4" s="1"/>
  <c r="AX17" i="4" s="1"/>
  <c r="BA65" i="4"/>
  <c r="BB65" i="4" s="1"/>
  <c r="BC65" i="4" s="1"/>
  <c r="BA63" i="4"/>
  <c r="BB63" i="4" s="1"/>
  <c r="BC63" i="4" s="1"/>
  <c r="BA61" i="4"/>
  <c r="BB61" i="4" s="1"/>
  <c r="BC61" i="4" s="1"/>
  <c r="BA59" i="4"/>
  <c r="BB59" i="4" s="1"/>
  <c r="BC59" i="4" s="1"/>
  <c r="BA57" i="4"/>
  <c r="BB57" i="4" s="1"/>
  <c r="BC57" i="4" s="1"/>
  <c r="BA55" i="4"/>
  <c r="BB55" i="4" s="1"/>
  <c r="BC55" i="4" s="1"/>
  <c r="BA53" i="4"/>
  <c r="BB53" i="4" s="1"/>
  <c r="BC53" i="4" s="1"/>
  <c r="BA51" i="4"/>
  <c r="BB51" i="4" s="1"/>
  <c r="BC51" i="4" s="1"/>
  <c r="BA49" i="4"/>
  <c r="BB49" i="4" s="1"/>
  <c r="BC49" i="4" s="1"/>
  <c r="BA47" i="4"/>
  <c r="BB47" i="4" s="1"/>
  <c r="BC47" i="4" s="1"/>
  <c r="BA45" i="4"/>
  <c r="BB45" i="4" s="1"/>
  <c r="BC45" i="4" s="1"/>
  <c r="BA43" i="4"/>
  <c r="BB43" i="4" s="1"/>
  <c r="BC43" i="4" s="1"/>
  <c r="BA41" i="4"/>
  <c r="BB41" i="4" s="1"/>
  <c r="BC41" i="4" s="1"/>
  <c r="BA39" i="4"/>
  <c r="BB39" i="4" s="1"/>
  <c r="BC39" i="4" s="1"/>
  <c r="BA37" i="4"/>
  <c r="BB37" i="4" s="1"/>
  <c r="BC37" i="4" s="1"/>
  <c r="BA35" i="4"/>
  <c r="BB35" i="4" s="1"/>
  <c r="BC35" i="4" s="1"/>
  <c r="BA33" i="4"/>
  <c r="BB33" i="4" s="1"/>
  <c r="BC33" i="4" s="1"/>
  <c r="BA31" i="4"/>
  <c r="BB31" i="4" s="1"/>
  <c r="BC31" i="4" s="1"/>
  <c r="BA29" i="4"/>
  <c r="BB29" i="4" s="1"/>
  <c r="BC29" i="4" s="1"/>
  <c r="BA27" i="4"/>
  <c r="BB27" i="4" s="1"/>
  <c r="BC27" i="4" s="1"/>
  <c r="BA25" i="4"/>
  <c r="BB25" i="4" s="1"/>
  <c r="BC25" i="4" s="1"/>
  <c r="BA23" i="4"/>
  <c r="BB23" i="4" s="1"/>
  <c r="BC23" i="4" s="1"/>
  <c r="BA21" i="4"/>
  <c r="BB21" i="4" s="1"/>
  <c r="BC21" i="4" s="1"/>
  <c r="BA19" i="4"/>
  <c r="BB19" i="4" s="1"/>
  <c r="BC19" i="4" s="1"/>
  <c r="BA17" i="4"/>
  <c r="BB17" i="4" s="1"/>
  <c r="BC17" i="4" s="1"/>
  <c r="AQ66" i="4"/>
  <c r="AR66" i="4" s="1"/>
  <c r="AS66" i="4" s="1"/>
  <c r="AQ64" i="4"/>
  <c r="AR64" i="4" s="1"/>
  <c r="AS64" i="4" s="1"/>
  <c r="AQ62" i="4"/>
  <c r="AR62" i="4" s="1"/>
  <c r="AS62" i="4" s="1"/>
  <c r="AU102" i="6"/>
  <c r="AV102" i="6" s="1"/>
  <c r="AW102" i="6" s="1"/>
  <c r="AU103" i="6"/>
  <c r="AV103" i="6" s="1"/>
  <c r="AW103" i="6" s="1"/>
  <c r="AK104" i="6"/>
  <c r="AL104" i="6" s="1"/>
  <c r="AM104" i="6" s="1"/>
  <c r="AK105" i="6"/>
  <c r="AL105" i="6" s="1"/>
  <c r="AM105" i="6" s="1"/>
  <c r="AZ105" i="6"/>
  <c r="BA105" i="6" s="1"/>
  <c r="BB105" i="6" s="1"/>
  <c r="AK107" i="6"/>
  <c r="AL107" i="6" s="1"/>
  <c r="AM107" i="6" s="1"/>
  <c r="AU107" i="6"/>
  <c r="AV107" i="6" s="1"/>
  <c r="AW107" i="6" s="1"/>
  <c r="AU108" i="6"/>
  <c r="AV108" i="6" s="1"/>
  <c r="AW108" i="6" s="1"/>
  <c r="AZ110" i="6"/>
  <c r="BA110" i="6" s="1"/>
  <c r="BB110" i="6" s="1"/>
  <c r="AU112" i="6"/>
  <c r="AV112" i="6" s="1"/>
  <c r="AW112" i="6" s="1"/>
  <c r="AP115" i="6"/>
  <c r="AQ115" i="6" s="1"/>
  <c r="AR115" i="6" s="1"/>
  <c r="BE118" i="6"/>
  <c r="BF118" i="6" s="1"/>
  <c r="BG118" i="6" s="1"/>
  <c r="AU119" i="6"/>
  <c r="AV119" i="6" s="1"/>
  <c r="AW119" i="6" s="1"/>
  <c r="AP102" i="6"/>
  <c r="AQ102" i="6" s="1"/>
  <c r="AR102" i="6" s="1"/>
  <c r="BE103" i="6"/>
  <c r="BF103" i="6" s="1"/>
  <c r="BG103" i="6" s="1"/>
  <c r="AU105" i="6"/>
  <c r="AV105" i="6" s="1"/>
  <c r="AW105" i="6" s="1"/>
  <c r="AZ106" i="6"/>
  <c r="BA106" i="6" s="1"/>
  <c r="BB106" i="6" s="1"/>
  <c r="BE106" i="6"/>
  <c r="BF106" i="6" s="1"/>
  <c r="BG106" i="6" s="1"/>
  <c r="AK108" i="6"/>
  <c r="AL108" i="6" s="1"/>
  <c r="AM108" i="6" s="1"/>
  <c r="AP109" i="6"/>
  <c r="AQ109" i="6" s="1"/>
  <c r="AR109" i="6" s="1"/>
  <c r="AZ109" i="6"/>
  <c r="BA109" i="6" s="1"/>
  <c r="BB109" i="6" s="1"/>
  <c r="AK110" i="6"/>
  <c r="AL110" i="6" s="1"/>
  <c r="AM110" i="6" s="1"/>
  <c r="AZ112" i="6"/>
  <c r="BA112" i="6" s="1"/>
  <c r="BB112" i="6" s="1"/>
  <c r="AP116" i="6"/>
  <c r="AQ116" i="6" s="1"/>
  <c r="AR116" i="6" s="1"/>
  <c r="AK117" i="6"/>
  <c r="AL117" i="6" s="1"/>
  <c r="AM117" i="6" s="1"/>
  <c r="AP103" i="6"/>
  <c r="AQ103" i="6" s="1"/>
  <c r="AR103" i="6" s="1"/>
  <c r="BE112" i="6"/>
  <c r="BF112" i="6" s="1"/>
  <c r="BG112" i="6" s="1"/>
  <c r="BE115" i="6"/>
  <c r="BF115" i="6" s="1"/>
  <c r="BG115" i="6" s="1"/>
  <c r="AP119" i="6"/>
  <c r="AQ119" i="6" s="1"/>
  <c r="AR119" i="6" s="1"/>
  <c r="BE119" i="6"/>
  <c r="BF119" i="6" s="1"/>
  <c r="BG119" i="6" s="1"/>
  <c r="BE104" i="6"/>
  <c r="BF104" i="6" s="1"/>
  <c r="BG104" i="6" s="1"/>
  <c r="AU106" i="6"/>
  <c r="AV106" i="6" s="1"/>
  <c r="AW106" i="6" s="1"/>
  <c r="AU109" i="6"/>
  <c r="AV109" i="6" s="1"/>
  <c r="AW109" i="6" s="1"/>
  <c r="AZ117" i="6"/>
  <c r="BA117" i="6" s="1"/>
  <c r="BB117" i="6" s="1"/>
  <c r="BE120" i="6"/>
  <c r="BF120" i="6" s="1"/>
  <c r="BG120" i="6" s="1"/>
  <c r="AP107" i="6"/>
  <c r="AQ107" i="6" s="1"/>
  <c r="AR107" i="6" s="1"/>
  <c r="AU110" i="6"/>
  <c r="AV110" i="6" s="1"/>
  <c r="AW110" i="6" s="1"/>
  <c r="AZ113" i="6"/>
  <c r="BA113" i="6" s="1"/>
  <c r="BB113" i="6" s="1"/>
  <c r="BE116" i="6"/>
  <c r="BF116" i="6" s="1"/>
  <c r="BG116" i="6" s="1"/>
  <c r="AK120" i="6"/>
  <c r="AL120" i="6" s="1"/>
  <c r="AM120" i="6" s="1"/>
  <c r="B2" i="7"/>
  <c r="G30" i="8" l="1"/>
  <c r="BD69" i="6"/>
  <c r="BD70" i="6"/>
  <c r="BD71" i="6"/>
  <c r="BD72" i="6"/>
  <c r="BD73" i="6"/>
  <c r="BD74" i="6"/>
  <c r="BD75" i="6"/>
  <c r="BD76" i="6"/>
  <c r="BD77" i="6"/>
  <c r="BD78" i="6"/>
  <c r="BD79" i="6"/>
  <c r="BD80" i="6"/>
  <c r="BD81" i="6"/>
  <c r="BD82" i="6"/>
  <c r="BD83" i="6"/>
  <c r="BD84" i="6"/>
  <c r="BD85" i="6"/>
  <c r="BD86" i="6"/>
  <c r="BD87" i="6"/>
  <c r="BD88" i="6"/>
  <c r="BD89" i="6"/>
  <c r="BD90" i="6"/>
  <c r="BD91" i="6"/>
  <c r="BD92" i="6"/>
  <c r="BD93" i="6"/>
  <c r="BD94" i="6"/>
  <c r="BD95" i="6"/>
  <c r="BD96" i="6"/>
  <c r="BD97" i="6"/>
  <c r="BD98" i="6"/>
  <c r="BD99" i="6"/>
  <c r="BD100" i="6"/>
  <c r="BD101" i="6"/>
  <c r="BC69" i="6"/>
  <c r="BC70" i="6"/>
  <c r="BC71" i="6"/>
  <c r="BC72" i="6"/>
  <c r="BC73" i="6"/>
  <c r="BC74" i="6"/>
  <c r="BC75" i="6"/>
  <c r="BC76" i="6"/>
  <c r="BC77" i="6"/>
  <c r="BC78" i="6"/>
  <c r="BC79" i="6"/>
  <c r="BC80" i="6"/>
  <c r="BC81" i="6"/>
  <c r="BC82" i="6"/>
  <c r="BC83" i="6"/>
  <c r="BC84" i="6"/>
  <c r="BC85" i="6"/>
  <c r="BC86" i="6"/>
  <c r="BC87" i="6"/>
  <c r="BC88" i="6"/>
  <c r="BC89" i="6"/>
  <c r="BC90" i="6"/>
  <c r="BC91" i="6"/>
  <c r="BC92" i="6"/>
  <c r="BC93" i="6"/>
  <c r="BC94" i="6"/>
  <c r="BC95" i="6"/>
  <c r="BC96" i="6"/>
  <c r="BC97" i="6"/>
  <c r="BC98" i="6"/>
  <c r="BC99" i="6"/>
  <c r="BC100" i="6"/>
  <c r="BC101" i="6"/>
  <c r="AY69" i="6"/>
  <c r="AY70" i="6"/>
  <c r="AY71" i="6"/>
  <c r="AY72" i="6"/>
  <c r="AY73" i="6"/>
  <c r="AY74" i="6"/>
  <c r="AY75" i="6"/>
  <c r="AY76" i="6"/>
  <c r="AY77" i="6"/>
  <c r="AY78" i="6"/>
  <c r="AY79" i="6"/>
  <c r="AY80" i="6"/>
  <c r="AY81" i="6"/>
  <c r="AY82" i="6"/>
  <c r="AY83" i="6"/>
  <c r="AY84" i="6"/>
  <c r="AY85" i="6"/>
  <c r="AY86" i="6"/>
  <c r="AY87" i="6"/>
  <c r="AY88" i="6"/>
  <c r="AY89" i="6"/>
  <c r="AY90" i="6"/>
  <c r="AY91" i="6"/>
  <c r="AY92" i="6"/>
  <c r="AY93" i="6"/>
  <c r="AY94" i="6"/>
  <c r="AY95" i="6"/>
  <c r="AY96" i="6"/>
  <c r="AY97" i="6"/>
  <c r="AY98" i="6"/>
  <c r="AY99" i="6"/>
  <c r="AY100" i="6"/>
  <c r="AY101" i="6"/>
  <c r="AX69" i="6"/>
  <c r="AX70" i="6"/>
  <c r="AX71" i="6"/>
  <c r="AX72" i="6"/>
  <c r="AX73" i="6"/>
  <c r="AX74" i="6"/>
  <c r="AX75" i="6"/>
  <c r="AX76" i="6"/>
  <c r="AX77" i="6"/>
  <c r="AX78" i="6"/>
  <c r="AX79" i="6"/>
  <c r="AX80" i="6"/>
  <c r="AX81" i="6"/>
  <c r="AX82" i="6"/>
  <c r="AX83" i="6"/>
  <c r="AX84" i="6"/>
  <c r="AX85" i="6"/>
  <c r="AX86" i="6"/>
  <c r="AX87" i="6"/>
  <c r="AX88" i="6"/>
  <c r="AX89" i="6"/>
  <c r="AX90" i="6"/>
  <c r="AX91" i="6"/>
  <c r="AX92" i="6"/>
  <c r="AX93" i="6"/>
  <c r="AX94" i="6"/>
  <c r="AX95" i="6"/>
  <c r="AX96" i="6"/>
  <c r="AX97" i="6"/>
  <c r="AX98" i="6"/>
  <c r="AX99" i="6"/>
  <c r="AX100" i="6"/>
  <c r="AX101" i="6"/>
  <c r="AT69" i="6"/>
  <c r="AT70" i="6"/>
  <c r="AT71" i="6"/>
  <c r="AT72" i="6"/>
  <c r="AT73" i="6"/>
  <c r="AT74" i="6"/>
  <c r="AT75" i="6"/>
  <c r="AT76" i="6"/>
  <c r="AT77" i="6"/>
  <c r="AT78" i="6"/>
  <c r="AT79" i="6"/>
  <c r="AT80" i="6"/>
  <c r="AT81" i="6"/>
  <c r="AT82" i="6"/>
  <c r="AT83" i="6"/>
  <c r="AT84" i="6"/>
  <c r="AT85" i="6"/>
  <c r="AT86" i="6"/>
  <c r="AT87" i="6"/>
  <c r="AT88" i="6"/>
  <c r="AT89" i="6"/>
  <c r="AT90" i="6"/>
  <c r="AT91" i="6"/>
  <c r="AT92" i="6"/>
  <c r="AT93" i="6"/>
  <c r="AT94" i="6"/>
  <c r="AT95" i="6"/>
  <c r="AT96" i="6"/>
  <c r="AT97" i="6"/>
  <c r="AT98" i="6"/>
  <c r="AT99" i="6"/>
  <c r="AT100" i="6"/>
  <c r="AT101" i="6"/>
  <c r="AS69" i="6"/>
  <c r="AS70" i="6"/>
  <c r="AS71" i="6"/>
  <c r="AS72" i="6"/>
  <c r="AS73" i="6"/>
  <c r="AS74" i="6"/>
  <c r="AS75" i="6"/>
  <c r="AS76" i="6"/>
  <c r="AS77" i="6"/>
  <c r="AS78" i="6"/>
  <c r="AS79" i="6"/>
  <c r="AS80" i="6"/>
  <c r="AS81" i="6"/>
  <c r="AS82" i="6"/>
  <c r="AS83" i="6"/>
  <c r="AS84" i="6"/>
  <c r="AS85" i="6"/>
  <c r="AS86" i="6"/>
  <c r="AS87" i="6"/>
  <c r="AS88" i="6"/>
  <c r="AS89" i="6"/>
  <c r="AS90" i="6"/>
  <c r="AS91" i="6"/>
  <c r="AS92" i="6"/>
  <c r="AS93" i="6"/>
  <c r="AS94" i="6"/>
  <c r="AS95" i="6"/>
  <c r="AS96" i="6"/>
  <c r="AS97" i="6"/>
  <c r="AS98" i="6"/>
  <c r="AS99" i="6"/>
  <c r="AS100" i="6"/>
  <c r="AS101"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8" i="6"/>
  <c r="AO99" i="6"/>
  <c r="AO100" i="6"/>
  <c r="AO101" i="6"/>
  <c r="AN69" i="6"/>
  <c r="AN70" i="6"/>
  <c r="AN71" i="6"/>
  <c r="AN72" i="6"/>
  <c r="AN73" i="6"/>
  <c r="AN74" i="6"/>
  <c r="AN75" i="6"/>
  <c r="AN76" i="6"/>
  <c r="AN77" i="6"/>
  <c r="AN78" i="6"/>
  <c r="AN79" i="6"/>
  <c r="AN80" i="6"/>
  <c r="AN81" i="6"/>
  <c r="AN82" i="6"/>
  <c r="AN83" i="6"/>
  <c r="AN84" i="6"/>
  <c r="AN85" i="6"/>
  <c r="AN86" i="6"/>
  <c r="AN87" i="6"/>
  <c r="AN88" i="6"/>
  <c r="AN89" i="6"/>
  <c r="AN90" i="6"/>
  <c r="AN91" i="6"/>
  <c r="AN92" i="6"/>
  <c r="AN93" i="6"/>
  <c r="AN94" i="6"/>
  <c r="AN95" i="6"/>
  <c r="AN96" i="6"/>
  <c r="AN97" i="6"/>
  <c r="AN98" i="6"/>
  <c r="AN99" i="6"/>
  <c r="AN100" i="6"/>
  <c r="AN101" i="6"/>
  <c r="AJ69" i="6"/>
  <c r="AJ70" i="6"/>
  <c r="AJ71" i="6"/>
  <c r="AJ72" i="6"/>
  <c r="AJ73" i="6"/>
  <c r="AJ74" i="6"/>
  <c r="AJ75" i="6"/>
  <c r="AJ76" i="6"/>
  <c r="AJ77" i="6"/>
  <c r="AJ78" i="6"/>
  <c r="AJ79" i="6"/>
  <c r="AJ80" i="6"/>
  <c r="AJ81" i="6"/>
  <c r="AJ82" i="6"/>
  <c r="AJ83" i="6"/>
  <c r="AJ84" i="6"/>
  <c r="AJ85" i="6"/>
  <c r="AJ86" i="6"/>
  <c r="AJ87" i="6"/>
  <c r="AJ88" i="6"/>
  <c r="AJ89" i="6"/>
  <c r="AJ90" i="6"/>
  <c r="AJ91" i="6"/>
  <c r="AJ92" i="6"/>
  <c r="AJ93" i="6"/>
  <c r="AJ94" i="6"/>
  <c r="AJ95" i="6"/>
  <c r="AJ96" i="6"/>
  <c r="AJ97" i="6"/>
  <c r="AJ98" i="6"/>
  <c r="AJ99" i="6"/>
  <c r="AJ100" i="6"/>
  <c r="AJ101" i="6"/>
  <c r="AI69" i="6"/>
  <c r="AI70" i="6"/>
  <c r="AI71" i="6"/>
  <c r="AI72" i="6"/>
  <c r="AI73" i="6"/>
  <c r="AI74" i="6"/>
  <c r="AI75" i="6"/>
  <c r="AI76" i="6"/>
  <c r="AI77" i="6"/>
  <c r="AI78" i="6"/>
  <c r="AI79" i="6"/>
  <c r="AI80" i="6"/>
  <c r="AI81" i="6"/>
  <c r="AI82" i="6"/>
  <c r="AI83" i="6"/>
  <c r="AI84" i="6"/>
  <c r="AI85" i="6"/>
  <c r="AI86" i="6"/>
  <c r="AI87" i="6"/>
  <c r="AI88" i="6"/>
  <c r="AI89" i="6"/>
  <c r="AI90" i="6"/>
  <c r="AI91" i="6"/>
  <c r="AI92" i="6"/>
  <c r="AI93" i="6"/>
  <c r="AI94" i="6"/>
  <c r="AI95" i="6"/>
  <c r="AI96" i="6"/>
  <c r="AI97" i="6"/>
  <c r="AI98" i="6"/>
  <c r="AI99" i="6"/>
  <c r="AI100" i="6"/>
  <c r="AI101" i="6"/>
  <c r="D13" i="9"/>
  <c r="D24" i="9" s="1"/>
  <c r="E13" i="9"/>
  <c r="B7" i="9"/>
  <c r="A7" i="9"/>
  <c r="B6" i="9"/>
  <c r="A6" i="9"/>
  <c r="B5" i="9"/>
  <c r="A5" i="9"/>
  <c r="B4" i="9"/>
  <c r="A4" i="9"/>
  <c r="B3" i="9"/>
  <c r="A3" i="9"/>
  <c r="B2" i="9"/>
  <c r="A2" i="9"/>
  <c r="F61" i="8"/>
  <c r="F59" i="8"/>
  <c r="F60" i="8"/>
  <c r="F58" i="8"/>
  <c r="F62" i="8"/>
  <c r="E59" i="8"/>
  <c r="E60" i="8"/>
  <c r="E61" i="8"/>
  <c r="E62" i="8"/>
  <c r="E58" i="8"/>
  <c r="B63" i="8"/>
  <c r="F57" i="8"/>
  <c r="E57" i="8"/>
  <c r="C59" i="8"/>
  <c r="C60" i="8"/>
  <c r="C61" i="8"/>
  <c r="C62" i="8"/>
  <c r="C58" i="8"/>
  <c r="C57" i="8"/>
  <c r="B57" i="8"/>
  <c r="B54" i="8"/>
  <c r="B7" i="8"/>
  <c r="A7" i="8"/>
  <c r="B6" i="8"/>
  <c r="A6" i="8"/>
  <c r="B5" i="8"/>
  <c r="A5" i="8"/>
  <c r="B4" i="8"/>
  <c r="A4" i="8"/>
  <c r="B3" i="8"/>
  <c r="A3" i="8"/>
  <c r="B2" i="8"/>
  <c r="A2" i="8"/>
  <c r="B26" i="8"/>
  <c r="D15" i="8"/>
  <c r="H30" i="8"/>
  <c r="M30" i="8"/>
  <c r="F30" i="8"/>
  <c r="I30" i="8"/>
  <c r="J30" i="8"/>
  <c r="K30" i="8"/>
  <c r="L30" i="8"/>
  <c r="N30" i="8"/>
  <c r="O30" i="8"/>
  <c r="P30" i="8"/>
  <c r="F31" i="8"/>
  <c r="G31" i="8"/>
  <c r="H31" i="8"/>
  <c r="I31" i="8"/>
  <c r="J31" i="8"/>
  <c r="K31" i="8"/>
  <c r="L31" i="8"/>
  <c r="M31" i="8"/>
  <c r="N31" i="8"/>
  <c r="O31" i="8"/>
  <c r="P31" i="8"/>
  <c r="F32" i="8"/>
  <c r="G32" i="8"/>
  <c r="H32" i="8"/>
  <c r="I32" i="8"/>
  <c r="J32" i="8"/>
  <c r="K32" i="8"/>
  <c r="L32" i="8"/>
  <c r="M32" i="8"/>
  <c r="N32" i="8"/>
  <c r="O32" i="8"/>
  <c r="P32" i="8"/>
  <c r="F33" i="8"/>
  <c r="G33" i="8"/>
  <c r="H33" i="8"/>
  <c r="I33" i="8"/>
  <c r="J33" i="8"/>
  <c r="K33" i="8"/>
  <c r="L33" i="8"/>
  <c r="M33" i="8"/>
  <c r="N33" i="8"/>
  <c r="O33" i="8"/>
  <c r="P33" i="8"/>
  <c r="F34" i="8"/>
  <c r="G34" i="8"/>
  <c r="H34" i="8"/>
  <c r="I34" i="8"/>
  <c r="J34" i="8"/>
  <c r="K34" i="8"/>
  <c r="L34" i="8"/>
  <c r="M34" i="8"/>
  <c r="N34" i="8"/>
  <c r="O34" i="8"/>
  <c r="P34" i="8"/>
  <c r="E31" i="8"/>
  <c r="E32" i="8"/>
  <c r="E33" i="8"/>
  <c r="E34" i="8"/>
  <c r="E30" i="8"/>
  <c r="F29" i="8"/>
  <c r="F46" i="8" s="1"/>
  <c r="G29" i="8"/>
  <c r="G46" i="8" s="1"/>
  <c r="H29" i="8"/>
  <c r="H46" i="8" s="1"/>
  <c r="I29" i="8"/>
  <c r="I46" i="8" s="1"/>
  <c r="J29" i="8"/>
  <c r="J46" i="8" s="1"/>
  <c r="K29" i="8"/>
  <c r="K46" i="8" s="1"/>
  <c r="L29" i="8"/>
  <c r="L46" i="8" s="1"/>
  <c r="M29" i="8"/>
  <c r="M46" i="8" s="1"/>
  <c r="N29" i="8"/>
  <c r="N46" i="8" s="1"/>
  <c r="O29" i="8"/>
  <c r="O46" i="8" s="1"/>
  <c r="P29" i="8"/>
  <c r="P46" i="8" s="1"/>
  <c r="E29" i="8"/>
  <c r="E46" i="8" s="1"/>
  <c r="C31" i="8"/>
  <c r="C32" i="8"/>
  <c r="C33" i="8"/>
  <c r="C34" i="8"/>
  <c r="C30" i="8"/>
  <c r="C29" i="8"/>
  <c r="B35" i="8"/>
  <c r="B29" i="8"/>
  <c r="C60" i="7"/>
  <c r="D15" i="9" s="1"/>
  <c r="D26" i="9" s="1"/>
  <c r="C61" i="7"/>
  <c r="D16" i="9" s="1"/>
  <c r="D27" i="9" s="1"/>
  <c r="C62" i="7"/>
  <c r="D17" i="9" s="1"/>
  <c r="D28" i="9" s="1"/>
  <c r="C63" i="7"/>
  <c r="D18" i="9" s="1"/>
  <c r="D29" i="9" s="1"/>
  <c r="C59" i="7"/>
  <c r="D14" i="9" s="1"/>
  <c r="D25" i="9" s="1"/>
  <c r="O48" i="8" l="1"/>
  <c r="E47" i="8"/>
  <c r="J48" i="8"/>
  <c r="H47" i="8"/>
  <c r="F70" i="8"/>
  <c r="O47" i="8"/>
  <c r="J47" i="8"/>
  <c r="L47" i="8"/>
  <c r="E70" i="8"/>
  <c r="I47" i="8"/>
  <c r="K47" i="8"/>
  <c r="N47" i="8"/>
  <c r="M47" i="8"/>
  <c r="P47" i="8"/>
  <c r="F47" i="8"/>
  <c r="L48" i="8"/>
  <c r="G47" i="8"/>
  <c r="F69" i="8"/>
  <c r="E69" i="8"/>
  <c r="H15" i="7" l="1"/>
  <c r="B37" i="7"/>
  <c r="B38" i="7"/>
  <c r="B39" i="7"/>
  <c r="B40" i="7"/>
  <c r="B41" i="7"/>
  <c r="B36" i="7"/>
  <c r="A36" i="7"/>
  <c r="A67" i="7" s="1"/>
  <c r="P13" i="7"/>
  <c r="V15" i="7"/>
  <c r="Q15" i="7"/>
  <c r="P16" i="7"/>
  <c r="P17" i="7"/>
  <c r="P18" i="7"/>
  <c r="P19" i="7"/>
  <c r="P20" i="7"/>
  <c r="P15" i="7"/>
  <c r="O15" i="7"/>
  <c r="C15" i="7"/>
  <c r="B16" i="7"/>
  <c r="B26" i="7" s="1"/>
  <c r="B59" i="7" s="1"/>
  <c r="B17" i="7"/>
  <c r="B27" i="7" s="1"/>
  <c r="B60" i="7" s="1"/>
  <c r="B18" i="7"/>
  <c r="B28" i="7" s="1"/>
  <c r="B61" i="7" s="1"/>
  <c r="B19" i="7"/>
  <c r="B29" i="7" s="1"/>
  <c r="B62" i="7" s="1"/>
  <c r="B20" i="7"/>
  <c r="B30" i="7" s="1"/>
  <c r="B63" i="7" s="1"/>
  <c r="B15" i="7"/>
  <c r="B25" i="7" s="1"/>
  <c r="B58" i="7" s="1"/>
  <c r="A15" i="7"/>
  <c r="A25" i="7" s="1"/>
  <c r="B13" i="7"/>
  <c r="B7" i="7"/>
  <c r="A7" i="7"/>
  <c r="B6" i="7"/>
  <c r="A6" i="7"/>
  <c r="B5" i="7"/>
  <c r="A5" i="7"/>
  <c r="B4" i="7"/>
  <c r="A4" i="7"/>
  <c r="B3" i="7"/>
  <c r="A3" i="7"/>
  <c r="A2" i="7"/>
  <c r="BE70" i="6"/>
  <c r="BF70" i="6" s="1"/>
  <c r="BG70" i="6" s="1"/>
  <c r="BE86" i="6"/>
  <c r="BF86" i="6" s="1"/>
  <c r="BG86" i="6" s="1"/>
  <c r="BE94" i="6"/>
  <c r="BF94" i="6" s="1"/>
  <c r="BG94" i="6" s="1"/>
  <c r="BE71" i="6"/>
  <c r="BF71" i="6" s="1"/>
  <c r="BG71" i="6" s="1"/>
  <c r="BE75" i="6"/>
  <c r="BF75" i="6" s="1"/>
  <c r="BG75" i="6" s="1"/>
  <c r="BE77" i="6"/>
  <c r="BF77" i="6" s="1"/>
  <c r="BG77" i="6" s="1"/>
  <c r="BE79" i="6"/>
  <c r="BF79" i="6" s="1"/>
  <c r="BG79" i="6" s="1"/>
  <c r="BE83" i="6"/>
  <c r="BF83" i="6" s="1"/>
  <c r="BG83" i="6" s="1"/>
  <c r="BE87" i="6"/>
  <c r="BF87" i="6" s="1"/>
  <c r="BG87" i="6" s="1"/>
  <c r="BE88" i="6"/>
  <c r="BF88" i="6" s="1"/>
  <c r="BG88" i="6" s="1"/>
  <c r="BE91" i="6"/>
  <c r="BF91" i="6" s="1"/>
  <c r="BG91" i="6" s="1"/>
  <c r="BE93" i="6"/>
  <c r="BF93" i="6" s="1"/>
  <c r="BG93" i="6" s="1"/>
  <c r="BE95" i="6"/>
  <c r="BF95" i="6" s="1"/>
  <c r="BG95" i="6" s="1"/>
  <c r="BE99" i="6"/>
  <c r="BF99" i="6" s="1"/>
  <c r="BG99" i="6" s="1"/>
  <c r="AZ69" i="6"/>
  <c r="BA69" i="6" s="1"/>
  <c r="AZ73" i="6"/>
  <c r="BA73" i="6" s="1"/>
  <c r="BB73" i="6" s="1"/>
  <c r="AZ77" i="6"/>
  <c r="BA77" i="6" s="1"/>
  <c r="BB77" i="6" s="1"/>
  <c r="AZ81" i="6"/>
  <c r="BA81" i="6" s="1"/>
  <c r="BB81" i="6" s="1"/>
  <c r="AZ85" i="6"/>
  <c r="BA85" i="6" s="1"/>
  <c r="BB85" i="6" s="1"/>
  <c r="AZ89" i="6"/>
  <c r="BA89" i="6" s="1"/>
  <c r="BB89" i="6" s="1"/>
  <c r="AZ93" i="6"/>
  <c r="BA93" i="6" s="1"/>
  <c r="BB93" i="6" s="1"/>
  <c r="AZ97" i="6"/>
  <c r="BA97" i="6" s="1"/>
  <c r="BB97" i="6" s="1"/>
  <c r="AZ101" i="6"/>
  <c r="BA101" i="6" s="1"/>
  <c r="BB101" i="6" s="1"/>
  <c r="AU79" i="6"/>
  <c r="AV79" i="6" s="1"/>
  <c r="AW79" i="6" s="1"/>
  <c r="AU87" i="6"/>
  <c r="AV87" i="6" s="1"/>
  <c r="AW87" i="6" s="1"/>
  <c r="AU95" i="6"/>
  <c r="AV95" i="6" s="1"/>
  <c r="AW95" i="6" s="1"/>
  <c r="AP76" i="6"/>
  <c r="AQ76" i="6" s="1"/>
  <c r="AR76" i="6" s="1"/>
  <c r="AP100" i="6"/>
  <c r="AQ100" i="6" s="1"/>
  <c r="AR100" i="6" s="1"/>
  <c r="AU73" i="6"/>
  <c r="AV73" i="6" s="1"/>
  <c r="AW73" i="6" s="1"/>
  <c r="AU92" i="6"/>
  <c r="AV92" i="6" s="1"/>
  <c r="AW92" i="6" s="1"/>
  <c r="AP70" i="6"/>
  <c r="AQ70" i="6" s="1"/>
  <c r="AR70" i="6" s="1"/>
  <c r="AP78" i="6"/>
  <c r="AQ78" i="6" s="1"/>
  <c r="AR78" i="6" s="1"/>
  <c r="AP81" i="6"/>
  <c r="AQ81" i="6" s="1"/>
  <c r="AR81" i="6" s="1"/>
  <c r="AP94" i="6"/>
  <c r="AQ94" i="6" s="1"/>
  <c r="AR94" i="6" s="1"/>
  <c r="AK70" i="6"/>
  <c r="AL70" i="6" s="1"/>
  <c r="AM70" i="6" s="1"/>
  <c r="AK78" i="6"/>
  <c r="AL78" i="6" s="1"/>
  <c r="AM78" i="6" s="1"/>
  <c r="AK86" i="6"/>
  <c r="AL86" i="6" s="1"/>
  <c r="AM86" i="6" s="1"/>
  <c r="AK93" i="6"/>
  <c r="AL93" i="6" s="1"/>
  <c r="AM93" i="6" s="1"/>
  <c r="AK94" i="6"/>
  <c r="AL94" i="6" s="1"/>
  <c r="AM94" i="6" s="1"/>
  <c r="AK71" i="6"/>
  <c r="AL71" i="6" s="1"/>
  <c r="AM71" i="6" s="1"/>
  <c r="AK79" i="6"/>
  <c r="AL79" i="6" s="1"/>
  <c r="AM79" i="6" s="1"/>
  <c r="AK82" i="6"/>
  <c r="AL82" i="6" s="1"/>
  <c r="AM82" i="6" s="1"/>
  <c r="AK87" i="6"/>
  <c r="AL87" i="6" s="1"/>
  <c r="AM87" i="6" s="1"/>
  <c r="AK95" i="6"/>
  <c r="AL95" i="6" s="1"/>
  <c r="AM95" i="6" s="1"/>
  <c r="AK98" i="6"/>
  <c r="AL98" i="6" s="1"/>
  <c r="AM98" i="6" s="1"/>
  <c r="AK100" i="6"/>
  <c r="AL100" i="6" s="1"/>
  <c r="AM100" i="6" s="1"/>
  <c r="BE101" i="6"/>
  <c r="BF101" i="6" s="1"/>
  <c r="BG101" i="6" s="1"/>
  <c r="AU101" i="6"/>
  <c r="AV101" i="6" s="1"/>
  <c r="AW101" i="6" s="1"/>
  <c r="AP101" i="6"/>
  <c r="AQ101" i="6" s="1"/>
  <c r="AR101" i="6" s="1"/>
  <c r="BE100" i="6"/>
  <c r="BF100" i="6" s="1"/>
  <c r="BG100" i="6" s="1"/>
  <c r="AZ99" i="6"/>
  <c r="BA99" i="6" s="1"/>
  <c r="BB99" i="6" s="1"/>
  <c r="AU99" i="6"/>
  <c r="AV99" i="6" s="1"/>
  <c r="AW99" i="6" s="1"/>
  <c r="BE98" i="6"/>
  <c r="BF98" i="6" s="1"/>
  <c r="BG98" i="6" s="1"/>
  <c r="AP98" i="6"/>
  <c r="AQ98" i="6" s="1"/>
  <c r="AR98" i="6" s="1"/>
  <c r="BE97" i="6"/>
  <c r="BF97" i="6" s="1"/>
  <c r="BG97" i="6" s="1"/>
  <c r="AU97" i="6"/>
  <c r="AV97" i="6" s="1"/>
  <c r="AW97" i="6" s="1"/>
  <c r="AK97" i="6"/>
  <c r="AL97" i="6" s="1"/>
  <c r="AM97" i="6" s="1"/>
  <c r="AU96" i="6"/>
  <c r="AV96" i="6" s="1"/>
  <c r="AW96" i="6" s="1"/>
  <c r="AP96" i="6"/>
  <c r="AQ96" i="6" s="1"/>
  <c r="AR96" i="6" s="1"/>
  <c r="AZ94" i="6"/>
  <c r="BA94" i="6" s="1"/>
  <c r="BB94" i="6" s="1"/>
  <c r="AU93" i="6"/>
  <c r="AV93" i="6" s="1"/>
  <c r="AW93" i="6" s="1"/>
  <c r="AP93" i="6"/>
  <c r="AQ93" i="6" s="1"/>
  <c r="AR93" i="6" s="1"/>
  <c r="BE92" i="6"/>
  <c r="BF92" i="6" s="1"/>
  <c r="BG92" i="6" s="1"/>
  <c r="AP92" i="6"/>
  <c r="AQ92" i="6" s="1"/>
  <c r="AR92" i="6" s="1"/>
  <c r="AK92" i="6"/>
  <c r="AL92" i="6" s="1"/>
  <c r="AM92" i="6" s="1"/>
  <c r="AZ91" i="6"/>
  <c r="BA91" i="6" s="1"/>
  <c r="BB91" i="6" s="1"/>
  <c r="AU91" i="6"/>
  <c r="AV91" i="6" s="1"/>
  <c r="AW91" i="6" s="1"/>
  <c r="BE90" i="6"/>
  <c r="BF90" i="6" s="1"/>
  <c r="BG90" i="6" s="1"/>
  <c r="AZ90" i="6"/>
  <c r="BA90" i="6" s="1"/>
  <c r="BB90" i="6" s="1"/>
  <c r="AP90" i="6"/>
  <c r="AQ90" i="6" s="1"/>
  <c r="AR90" i="6" s="1"/>
  <c r="BE89" i="6"/>
  <c r="BF89" i="6" s="1"/>
  <c r="BG89" i="6" s="1"/>
  <c r="AU89" i="6"/>
  <c r="AV89" i="6" s="1"/>
  <c r="AW89" i="6" s="1"/>
  <c r="AK89" i="6"/>
  <c r="AL89" i="6" s="1"/>
  <c r="AM89" i="6" s="1"/>
  <c r="AU88" i="6"/>
  <c r="AV88" i="6" s="1"/>
  <c r="AW88" i="6" s="1"/>
  <c r="AP88" i="6"/>
  <c r="AQ88" i="6" s="1"/>
  <c r="AR88" i="6" s="1"/>
  <c r="AZ87" i="6"/>
  <c r="BA87" i="6" s="1"/>
  <c r="BB87" i="6" s="1"/>
  <c r="AZ86" i="6"/>
  <c r="BA86" i="6" s="1"/>
  <c r="BB86" i="6" s="1"/>
  <c r="AP86" i="6"/>
  <c r="AQ86" i="6" s="1"/>
  <c r="AR86" i="6" s="1"/>
  <c r="BE85" i="6"/>
  <c r="BF85" i="6" s="1"/>
  <c r="BG85" i="6" s="1"/>
  <c r="AU85" i="6"/>
  <c r="AV85" i="6" s="1"/>
  <c r="AW85" i="6" s="1"/>
  <c r="AP85" i="6"/>
  <c r="AQ85" i="6" s="1"/>
  <c r="AR85" i="6" s="1"/>
  <c r="BE84" i="6"/>
  <c r="BF84" i="6" s="1"/>
  <c r="BG84" i="6" s="1"/>
  <c r="AP84" i="6"/>
  <c r="AQ84" i="6" s="1"/>
  <c r="AR84" i="6" s="1"/>
  <c r="AK84" i="6"/>
  <c r="AL84" i="6" s="1"/>
  <c r="AM84" i="6" s="1"/>
  <c r="AZ83" i="6"/>
  <c r="BA83" i="6" s="1"/>
  <c r="BB83" i="6" s="1"/>
  <c r="AU83" i="6"/>
  <c r="AV83" i="6" s="1"/>
  <c r="AW83" i="6" s="1"/>
  <c r="BE82" i="6"/>
  <c r="BF82" i="6" s="1"/>
  <c r="BG82" i="6" s="1"/>
  <c r="AP82" i="6"/>
  <c r="AQ82" i="6" s="1"/>
  <c r="AR82" i="6" s="1"/>
  <c r="BE81" i="6"/>
  <c r="BF81" i="6" s="1"/>
  <c r="BG81" i="6" s="1"/>
  <c r="AU81" i="6"/>
  <c r="AV81" i="6" s="1"/>
  <c r="AW81" i="6" s="1"/>
  <c r="AK81" i="6"/>
  <c r="AL81" i="6" s="1"/>
  <c r="AM81" i="6" s="1"/>
  <c r="BE80" i="6"/>
  <c r="BF80" i="6" s="1"/>
  <c r="BG80" i="6" s="1"/>
  <c r="AU80" i="6"/>
  <c r="AV80" i="6" s="1"/>
  <c r="AW80" i="6" s="1"/>
  <c r="AP80" i="6"/>
  <c r="AQ80" i="6" s="1"/>
  <c r="AR80" i="6" s="1"/>
  <c r="BE78" i="6"/>
  <c r="BF78" i="6" s="1"/>
  <c r="BG78" i="6" s="1"/>
  <c r="AZ78" i="6"/>
  <c r="BA78" i="6" s="1"/>
  <c r="BB78" i="6" s="1"/>
  <c r="AU77" i="6"/>
  <c r="AV77" i="6" s="1"/>
  <c r="AW77" i="6" s="1"/>
  <c r="AP77" i="6"/>
  <c r="AQ77" i="6" s="1"/>
  <c r="AR77" i="6" s="1"/>
  <c r="BE76" i="6"/>
  <c r="BF76" i="6" s="1"/>
  <c r="BG76" i="6" s="1"/>
  <c r="AK76" i="6"/>
  <c r="AL76" i="6" s="1"/>
  <c r="AM76" i="6" s="1"/>
  <c r="AZ75" i="6"/>
  <c r="BA75" i="6" s="1"/>
  <c r="BB75" i="6" s="1"/>
  <c r="AU75" i="6"/>
  <c r="AV75" i="6" s="1"/>
  <c r="AW75" i="6" s="1"/>
  <c r="BE74" i="6"/>
  <c r="BF74" i="6" s="1"/>
  <c r="BG74" i="6" s="1"/>
  <c r="AP74" i="6"/>
  <c r="AQ74" i="6" s="1"/>
  <c r="AR74" i="6" s="1"/>
  <c r="AK74" i="6"/>
  <c r="AL74" i="6" s="1"/>
  <c r="AM74" i="6" s="1"/>
  <c r="BE73" i="6"/>
  <c r="BF73" i="6" s="1"/>
  <c r="BG73" i="6" s="1"/>
  <c r="AK73" i="6"/>
  <c r="AL73" i="6" s="1"/>
  <c r="AM73" i="6" s="1"/>
  <c r="BE72" i="6"/>
  <c r="BF72" i="6" s="1"/>
  <c r="BG72" i="6" s="1"/>
  <c r="AU72" i="6"/>
  <c r="AV72" i="6" s="1"/>
  <c r="AW72" i="6" s="1"/>
  <c r="AP72" i="6"/>
  <c r="AQ72" i="6" s="1"/>
  <c r="AR72" i="6" s="1"/>
  <c r="AZ71" i="6"/>
  <c r="BA71" i="6" s="1"/>
  <c r="BB71" i="6" s="1"/>
  <c r="AU71" i="6"/>
  <c r="AV71" i="6" s="1"/>
  <c r="AW71" i="6" s="1"/>
  <c r="AZ70" i="6"/>
  <c r="BA70" i="6" s="1"/>
  <c r="BB70" i="6" s="1"/>
  <c r="BE69" i="6"/>
  <c r="BF69" i="6" s="1"/>
  <c r="AU69" i="6"/>
  <c r="AV69" i="6" s="1"/>
  <c r="AP69" i="6"/>
  <c r="AQ69" i="6" s="1"/>
  <c r="B7" i="6"/>
  <c r="A7" i="6"/>
  <c r="B6" i="6"/>
  <c r="A6" i="6"/>
  <c r="B5" i="6"/>
  <c r="A5" i="6"/>
  <c r="B4" i="6"/>
  <c r="A4" i="6"/>
  <c r="B3" i="6"/>
  <c r="A180" i="6" s="1"/>
  <c r="A37" i="7" s="1"/>
  <c r="A68" i="7" s="1"/>
  <c r="A3" i="6"/>
  <c r="B2" i="6"/>
  <c r="A2" i="6"/>
  <c r="C7" i="5"/>
  <c r="B7" i="5"/>
  <c r="C6" i="5"/>
  <c r="B6" i="5"/>
  <c r="C5" i="5"/>
  <c r="B5" i="5"/>
  <c r="C4" i="5"/>
  <c r="B4" i="5"/>
  <c r="C3" i="5"/>
  <c r="B182" i="5" s="1"/>
  <c r="O16" i="7" s="1"/>
  <c r="B3" i="5"/>
  <c r="C2" i="5"/>
  <c r="B2" i="5"/>
  <c r="F68" i="5"/>
  <c r="G68" i="5" s="1"/>
  <c r="F69" i="5"/>
  <c r="G69" i="5" s="1"/>
  <c r="F70" i="5"/>
  <c r="G70" i="5" s="1"/>
  <c r="H70" i="5" s="1"/>
  <c r="F71" i="5"/>
  <c r="G71" i="5" s="1"/>
  <c r="H71" i="5" s="1"/>
  <c r="F72" i="5"/>
  <c r="G72" i="5" s="1"/>
  <c r="H72" i="5" s="1"/>
  <c r="F73" i="5"/>
  <c r="G73" i="5" s="1"/>
  <c r="H73" i="5" s="1"/>
  <c r="F74" i="5"/>
  <c r="G74" i="5" s="1"/>
  <c r="H74" i="5" s="1"/>
  <c r="F75" i="5"/>
  <c r="G75" i="5" s="1"/>
  <c r="H75" i="5" s="1"/>
  <c r="F76" i="5"/>
  <c r="G76" i="5" s="1"/>
  <c r="H76" i="5" s="1"/>
  <c r="F77" i="5"/>
  <c r="G77" i="5" s="1"/>
  <c r="H77" i="5" s="1"/>
  <c r="F78" i="5"/>
  <c r="G78" i="5" s="1"/>
  <c r="H78" i="5" s="1"/>
  <c r="F79" i="5"/>
  <c r="G79" i="5" s="1"/>
  <c r="H79" i="5" s="1"/>
  <c r="F80" i="5"/>
  <c r="G80" i="5" s="1"/>
  <c r="H80" i="5" s="1"/>
  <c r="F81" i="5"/>
  <c r="G81" i="5" s="1"/>
  <c r="H81" i="5" s="1"/>
  <c r="F82" i="5"/>
  <c r="G82" i="5" s="1"/>
  <c r="H82" i="5" s="1"/>
  <c r="F83" i="5"/>
  <c r="G83" i="5" s="1"/>
  <c r="H83" i="5" s="1"/>
  <c r="F84" i="5"/>
  <c r="G84" i="5" s="1"/>
  <c r="H84" i="5" s="1"/>
  <c r="F85" i="5"/>
  <c r="G85" i="5" s="1"/>
  <c r="H85" i="5" s="1"/>
  <c r="F86" i="5"/>
  <c r="G86" i="5" s="1"/>
  <c r="H86" i="5" s="1"/>
  <c r="F87" i="5"/>
  <c r="G87" i="5" s="1"/>
  <c r="H87" i="5" s="1"/>
  <c r="F88" i="5"/>
  <c r="G88" i="5" s="1"/>
  <c r="H88" i="5" s="1"/>
  <c r="F89" i="5"/>
  <c r="G89" i="5" s="1"/>
  <c r="H89" i="5" s="1"/>
  <c r="F90" i="5"/>
  <c r="G90" i="5" s="1"/>
  <c r="H90" i="5" s="1"/>
  <c r="F91" i="5"/>
  <c r="G91" i="5" s="1"/>
  <c r="H91" i="5" s="1"/>
  <c r="F92" i="5"/>
  <c r="G92" i="5" s="1"/>
  <c r="H92" i="5" s="1"/>
  <c r="F93" i="5"/>
  <c r="G93" i="5" s="1"/>
  <c r="H93" i="5" s="1"/>
  <c r="F94" i="5"/>
  <c r="G94" i="5" s="1"/>
  <c r="H94" i="5" s="1"/>
  <c r="F95" i="5"/>
  <c r="G95" i="5" s="1"/>
  <c r="H95" i="5" s="1"/>
  <c r="F96" i="5"/>
  <c r="G96" i="5" s="1"/>
  <c r="H96" i="5" s="1"/>
  <c r="F97" i="5"/>
  <c r="G97" i="5" s="1"/>
  <c r="H97" i="5" s="1"/>
  <c r="F98" i="5"/>
  <c r="G98" i="5" s="1"/>
  <c r="H98" i="5" s="1"/>
  <c r="F99" i="5"/>
  <c r="G99" i="5" s="1"/>
  <c r="H99" i="5" s="1"/>
  <c r="F100" i="5"/>
  <c r="G100" i="5" s="1"/>
  <c r="H100" i="5" s="1"/>
  <c r="F101" i="5"/>
  <c r="G101" i="5" s="1"/>
  <c r="H101" i="5" s="1"/>
  <c r="F102" i="5"/>
  <c r="G102" i="5" s="1"/>
  <c r="H102" i="5" s="1"/>
  <c r="F103" i="5"/>
  <c r="G103" i="5" s="1"/>
  <c r="H103" i="5" s="1"/>
  <c r="F104" i="5"/>
  <c r="G104" i="5" s="1"/>
  <c r="H104" i="5" s="1"/>
  <c r="F105" i="5"/>
  <c r="G105" i="5" s="1"/>
  <c r="H105" i="5" s="1"/>
  <c r="F106" i="5"/>
  <c r="G106" i="5" s="1"/>
  <c r="H106" i="5" s="1"/>
  <c r="F107" i="5"/>
  <c r="G107" i="5" s="1"/>
  <c r="H107" i="5" s="1"/>
  <c r="F108" i="5"/>
  <c r="G108" i="5" s="1"/>
  <c r="H108" i="5" s="1"/>
  <c r="F109" i="5"/>
  <c r="G109" i="5" s="1"/>
  <c r="H109" i="5" s="1"/>
  <c r="F110" i="5"/>
  <c r="G110" i="5" s="1"/>
  <c r="H110" i="5" s="1"/>
  <c r="F111" i="5"/>
  <c r="G111" i="5" s="1"/>
  <c r="H111" i="5" s="1"/>
  <c r="F112" i="5"/>
  <c r="G112" i="5" s="1"/>
  <c r="H112" i="5" s="1"/>
  <c r="F113" i="5"/>
  <c r="G113" i="5" s="1"/>
  <c r="H113" i="5" s="1"/>
  <c r="F114" i="5"/>
  <c r="G114" i="5" s="1"/>
  <c r="H114" i="5" s="1"/>
  <c r="F115" i="5"/>
  <c r="G115" i="5" s="1"/>
  <c r="H115" i="5" s="1"/>
  <c r="F116" i="5"/>
  <c r="G116" i="5" s="1"/>
  <c r="H116" i="5" s="1"/>
  <c r="F117" i="5"/>
  <c r="G117" i="5" s="1"/>
  <c r="H117" i="5" s="1"/>
  <c r="F118" i="5"/>
  <c r="G118" i="5" s="1"/>
  <c r="H118" i="5" s="1"/>
  <c r="F119" i="5"/>
  <c r="G119" i="5" s="1"/>
  <c r="H119" i="5" s="1"/>
  <c r="F120" i="5"/>
  <c r="G120" i="5" s="1"/>
  <c r="H120" i="5" s="1"/>
  <c r="AZ69" i="4"/>
  <c r="AZ70" i="4"/>
  <c r="AZ71" i="4"/>
  <c r="AZ72" i="4"/>
  <c r="AZ73" i="4"/>
  <c r="AZ74" i="4"/>
  <c r="AZ75" i="4"/>
  <c r="AZ76" i="4"/>
  <c r="AZ77" i="4"/>
  <c r="AZ78" i="4"/>
  <c r="AZ79" i="4"/>
  <c r="AZ80" i="4"/>
  <c r="AZ81" i="4"/>
  <c r="AZ82" i="4"/>
  <c r="AZ83" i="4"/>
  <c r="AZ84" i="4"/>
  <c r="AZ85" i="4"/>
  <c r="AZ86" i="4"/>
  <c r="AZ87" i="4"/>
  <c r="AZ88" i="4"/>
  <c r="AZ89" i="4"/>
  <c r="AZ90" i="4"/>
  <c r="AZ91" i="4"/>
  <c r="AZ92" i="4"/>
  <c r="AZ93" i="4"/>
  <c r="AZ94" i="4"/>
  <c r="AZ95" i="4"/>
  <c r="AZ96" i="4"/>
  <c r="AZ97" i="4"/>
  <c r="AZ98" i="4"/>
  <c r="AZ99" i="4"/>
  <c r="AZ100" i="4"/>
  <c r="AZ101" i="4"/>
  <c r="AZ102" i="4"/>
  <c r="AZ103" i="4"/>
  <c r="AZ104" i="4"/>
  <c r="AZ105" i="4"/>
  <c r="AZ106" i="4"/>
  <c r="AZ107" i="4"/>
  <c r="AZ108" i="4"/>
  <c r="AZ109" i="4"/>
  <c r="AZ110" i="4"/>
  <c r="AZ111" i="4"/>
  <c r="AZ112" i="4"/>
  <c r="AZ113" i="4"/>
  <c r="AZ114" i="4"/>
  <c r="AZ115" i="4"/>
  <c r="AZ116" i="4"/>
  <c r="AZ117" i="4"/>
  <c r="AZ118" i="4"/>
  <c r="AZ119" i="4"/>
  <c r="AZ120" i="4"/>
  <c r="AZ121" i="4"/>
  <c r="AY69" i="4"/>
  <c r="AY70" i="4"/>
  <c r="AY71" i="4"/>
  <c r="AY72" i="4"/>
  <c r="AY73" i="4"/>
  <c r="AY74" i="4"/>
  <c r="AY75" i="4"/>
  <c r="AY76" i="4"/>
  <c r="AY77" i="4"/>
  <c r="AY78" i="4"/>
  <c r="AY79" i="4"/>
  <c r="AY80" i="4"/>
  <c r="AY81" i="4"/>
  <c r="AY82" i="4"/>
  <c r="AY83" i="4"/>
  <c r="AY84" i="4"/>
  <c r="AY85" i="4"/>
  <c r="AY86" i="4"/>
  <c r="AY87" i="4"/>
  <c r="AY88" i="4"/>
  <c r="AY89" i="4"/>
  <c r="AY90" i="4"/>
  <c r="AY91" i="4"/>
  <c r="AY92" i="4"/>
  <c r="AY93" i="4"/>
  <c r="AY94" i="4"/>
  <c r="AY95" i="4"/>
  <c r="AY96" i="4"/>
  <c r="AY97" i="4"/>
  <c r="AY98" i="4"/>
  <c r="AY99" i="4"/>
  <c r="AY100" i="4"/>
  <c r="AY101" i="4"/>
  <c r="AY102" i="4"/>
  <c r="AY103" i="4"/>
  <c r="AY104" i="4"/>
  <c r="AY105" i="4"/>
  <c r="AY106" i="4"/>
  <c r="AY107" i="4"/>
  <c r="AY108" i="4"/>
  <c r="AY109" i="4"/>
  <c r="AY110" i="4"/>
  <c r="AY111" i="4"/>
  <c r="AY112" i="4"/>
  <c r="AY113" i="4"/>
  <c r="AY114" i="4"/>
  <c r="AY115" i="4"/>
  <c r="AY116" i="4"/>
  <c r="AY117" i="4"/>
  <c r="AY118" i="4"/>
  <c r="AY119" i="4"/>
  <c r="AY120" i="4"/>
  <c r="AY121"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U95" i="4"/>
  <c r="AU96" i="4"/>
  <c r="AU97" i="4"/>
  <c r="AU98" i="4"/>
  <c r="AU99" i="4"/>
  <c r="AU100" i="4"/>
  <c r="AU101" i="4"/>
  <c r="AU102" i="4"/>
  <c r="AU103" i="4"/>
  <c r="AU104" i="4"/>
  <c r="AU105" i="4"/>
  <c r="AU106" i="4"/>
  <c r="AU107" i="4"/>
  <c r="AU108" i="4"/>
  <c r="AU109" i="4"/>
  <c r="AU110" i="4"/>
  <c r="AU111" i="4"/>
  <c r="AU112" i="4"/>
  <c r="AU113" i="4"/>
  <c r="AU114" i="4"/>
  <c r="AU115" i="4"/>
  <c r="AU116" i="4"/>
  <c r="AU117" i="4"/>
  <c r="AU118" i="4"/>
  <c r="AU119" i="4"/>
  <c r="AU120" i="4"/>
  <c r="AU121" i="4"/>
  <c r="AT69" i="4"/>
  <c r="AT70" i="4"/>
  <c r="AT71" i="4"/>
  <c r="AT72" i="4"/>
  <c r="AT73" i="4"/>
  <c r="AT74" i="4"/>
  <c r="AT75" i="4"/>
  <c r="AT76" i="4"/>
  <c r="AT77" i="4"/>
  <c r="AT78" i="4"/>
  <c r="AT79" i="4"/>
  <c r="AT80" i="4"/>
  <c r="AT81" i="4"/>
  <c r="AT82" i="4"/>
  <c r="AT83" i="4"/>
  <c r="AT84" i="4"/>
  <c r="AT85" i="4"/>
  <c r="AT86" i="4"/>
  <c r="AT87" i="4"/>
  <c r="AT88" i="4"/>
  <c r="AT89" i="4"/>
  <c r="AT90" i="4"/>
  <c r="AT91" i="4"/>
  <c r="AT92" i="4"/>
  <c r="AT93" i="4"/>
  <c r="AT94" i="4"/>
  <c r="AT95" i="4"/>
  <c r="AT96" i="4"/>
  <c r="AT97" i="4"/>
  <c r="AT98" i="4"/>
  <c r="AT99" i="4"/>
  <c r="AT100" i="4"/>
  <c r="AT101" i="4"/>
  <c r="AT102" i="4"/>
  <c r="AT103" i="4"/>
  <c r="AT104" i="4"/>
  <c r="AT105" i="4"/>
  <c r="AT106" i="4"/>
  <c r="AT107" i="4"/>
  <c r="AT108" i="4"/>
  <c r="AT109" i="4"/>
  <c r="AT110" i="4"/>
  <c r="AT111" i="4"/>
  <c r="AT112" i="4"/>
  <c r="AT113" i="4"/>
  <c r="AT114" i="4"/>
  <c r="AT115" i="4"/>
  <c r="AT116" i="4"/>
  <c r="AT117" i="4"/>
  <c r="AT118" i="4"/>
  <c r="AT119" i="4"/>
  <c r="AT120" i="4"/>
  <c r="AT121" i="4"/>
  <c r="AP69" i="4"/>
  <c r="AP70" i="4"/>
  <c r="AP71" i="4"/>
  <c r="AP72" i="4"/>
  <c r="AP73" i="4"/>
  <c r="AP74" i="4"/>
  <c r="AP75" i="4"/>
  <c r="AP76" i="4"/>
  <c r="AP77" i="4"/>
  <c r="AP78" i="4"/>
  <c r="AP79" i="4"/>
  <c r="AP80" i="4"/>
  <c r="AP81" i="4"/>
  <c r="AP82" i="4"/>
  <c r="AP83" i="4"/>
  <c r="AP84" i="4"/>
  <c r="AP85" i="4"/>
  <c r="AP86" i="4"/>
  <c r="AP87" i="4"/>
  <c r="AP88" i="4"/>
  <c r="AP89" i="4"/>
  <c r="AP90" i="4"/>
  <c r="AP91" i="4"/>
  <c r="AP92" i="4"/>
  <c r="AP93" i="4"/>
  <c r="AP94" i="4"/>
  <c r="AP95" i="4"/>
  <c r="AP96" i="4"/>
  <c r="AP97" i="4"/>
  <c r="AP98" i="4"/>
  <c r="AP99" i="4"/>
  <c r="AP100" i="4"/>
  <c r="AP101" i="4"/>
  <c r="AP102" i="4"/>
  <c r="AP103" i="4"/>
  <c r="AP104" i="4"/>
  <c r="AP105" i="4"/>
  <c r="AP106" i="4"/>
  <c r="AP107" i="4"/>
  <c r="AP108" i="4"/>
  <c r="AP109" i="4"/>
  <c r="AP110" i="4"/>
  <c r="AP111" i="4"/>
  <c r="AP112" i="4"/>
  <c r="AP113" i="4"/>
  <c r="AP114" i="4"/>
  <c r="AP115" i="4"/>
  <c r="AP116" i="4"/>
  <c r="AP117" i="4"/>
  <c r="AP118" i="4"/>
  <c r="AP119" i="4"/>
  <c r="AP120" i="4"/>
  <c r="AP121"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K69" i="4"/>
  <c r="AK70" i="4"/>
  <c r="AK71" i="4"/>
  <c r="AK72" i="4"/>
  <c r="AK73" i="4"/>
  <c r="AK74" i="4"/>
  <c r="AK75" i="4"/>
  <c r="AK76" i="4"/>
  <c r="AK77" i="4"/>
  <c r="AK78" i="4"/>
  <c r="AK79" i="4"/>
  <c r="AK80" i="4"/>
  <c r="AK81" i="4"/>
  <c r="AK82" i="4"/>
  <c r="AK83" i="4"/>
  <c r="AK84" i="4"/>
  <c r="AK85" i="4"/>
  <c r="AK86" i="4"/>
  <c r="AK87" i="4"/>
  <c r="AK88" i="4"/>
  <c r="AK89" i="4"/>
  <c r="AK90" i="4"/>
  <c r="AK91" i="4"/>
  <c r="AK92" i="4"/>
  <c r="AK93" i="4"/>
  <c r="AK94" i="4"/>
  <c r="AK95" i="4"/>
  <c r="AK96" i="4"/>
  <c r="AK97" i="4"/>
  <c r="AK98" i="4"/>
  <c r="AK99" i="4"/>
  <c r="AK100" i="4"/>
  <c r="AK101" i="4"/>
  <c r="AK102" i="4"/>
  <c r="AK103" i="4"/>
  <c r="AK104" i="4"/>
  <c r="AK105" i="4"/>
  <c r="AK106" i="4"/>
  <c r="AK107" i="4"/>
  <c r="AK108" i="4"/>
  <c r="AK109" i="4"/>
  <c r="AK110" i="4"/>
  <c r="AK111" i="4"/>
  <c r="AK112" i="4"/>
  <c r="AK113" i="4"/>
  <c r="AK114" i="4"/>
  <c r="AK115" i="4"/>
  <c r="AK116" i="4"/>
  <c r="AK117" i="4"/>
  <c r="AK118" i="4"/>
  <c r="AK119" i="4"/>
  <c r="AK120" i="4"/>
  <c r="AK121"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J95" i="4"/>
  <c r="AJ96" i="4"/>
  <c r="AJ97" i="4"/>
  <c r="AJ98" i="4"/>
  <c r="AJ99" i="4"/>
  <c r="AJ100" i="4"/>
  <c r="AJ101" i="4"/>
  <c r="AJ102" i="4"/>
  <c r="AJ103" i="4"/>
  <c r="AJ104" i="4"/>
  <c r="AJ105" i="4"/>
  <c r="AJ106" i="4"/>
  <c r="AJ107" i="4"/>
  <c r="AJ108" i="4"/>
  <c r="AJ109" i="4"/>
  <c r="AJ110" i="4"/>
  <c r="AJ111" i="4"/>
  <c r="AJ112" i="4"/>
  <c r="AJ113" i="4"/>
  <c r="AJ114" i="4"/>
  <c r="AJ115" i="4"/>
  <c r="AJ116" i="4"/>
  <c r="AJ117" i="4"/>
  <c r="AJ118" i="4"/>
  <c r="AJ119" i="4"/>
  <c r="AJ120" i="4"/>
  <c r="AJ121" i="4"/>
  <c r="AF69" i="4"/>
  <c r="AF70" i="4"/>
  <c r="AF71" i="4"/>
  <c r="AF72" i="4"/>
  <c r="AF73" i="4"/>
  <c r="AF74" i="4"/>
  <c r="AF75" i="4"/>
  <c r="AF76" i="4"/>
  <c r="AF77" i="4"/>
  <c r="AF78" i="4"/>
  <c r="AF79" i="4"/>
  <c r="AF80" i="4"/>
  <c r="AF81" i="4"/>
  <c r="AF82" i="4"/>
  <c r="AF83" i="4"/>
  <c r="AF84" i="4"/>
  <c r="AF85" i="4"/>
  <c r="AF86" i="4"/>
  <c r="AF87" i="4"/>
  <c r="AF88" i="4"/>
  <c r="AF89" i="4"/>
  <c r="AF90" i="4"/>
  <c r="AF91" i="4"/>
  <c r="AF92" i="4"/>
  <c r="AF93" i="4"/>
  <c r="AF94" i="4"/>
  <c r="AF95" i="4"/>
  <c r="AF96" i="4"/>
  <c r="AF97" i="4"/>
  <c r="AF98" i="4"/>
  <c r="AF99" i="4"/>
  <c r="AF100" i="4"/>
  <c r="AF101" i="4"/>
  <c r="AF102" i="4"/>
  <c r="AF103" i="4"/>
  <c r="AF104" i="4"/>
  <c r="AF105" i="4"/>
  <c r="AF106" i="4"/>
  <c r="AF107" i="4"/>
  <c r="AF108" i="4"/>
  <c r="AF109" i="4"/>
  <c r="AF110" i="4"/>
  <c r="AF111" i="4"/>
  <c r="AF112" i="4"/>
  <c r="AF113" i="4"/>
  <c r="AF114" i="4"/>
  <c r="AF115" i="4"/>
  <c r="AF116" i="4"/>
  <c r="AF117" i="4"/>
  <c r="AF118" i="4"/>
  <c r="AF119" i="4"/>
  <c r="AF120" i="4"/>
  <c r="AF121"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E95" i="4"/>
  <c r="AE96" i="4"/>
  <c r="AE97" i="4"/>
  <c r="AE98" i="4"/>
  <c r="AE99" i="4"/>
  <c r="AE100" i="4"/>
  <c r="AE101" i="4"/>
  <c r="AE102" i="4"/>
  <c r="AE103" i="4"/>
  <c r="AE104" i="4"/>
  <c r="AE105" i="4"/>
  <c r="AE106" i="4"/>
  <c r="AE107" i="4"/>
  <c r="AE108" i="4"/>
  <c r="AE109" i="4"/>
  <c r="AE110" i="4"/>
  <c r="AE111" i="4"/>
  <c r="AE112" i="4"/>
  <c r="AE113" i="4"/>
  <c r="AE114" i="4"/>
  <c r="AE115" i="4"/>
  <c r="AE116" i="4"/>
  <c r="AE117" i="4"/>
  <c r="AE118" i="4"/>
  <c r="AE119" i="4"/>
  <c r="AE120" i="4"/>
  <c r="AE121" i="4"/>
  <c r="AG69" i="4" l="1"/>
  <c r="G173" i="5"/>
  <c r="G175" i="5"/>
  <c r="G174" i="5"/>
  <c r="H69" i="5"/>
  <c r="BA121" i="4"/>
  <c r="BB121" i="4" s="1"/>
  <c r="BC121" i="4" s="1"/>
  <c r="BA117" i="4"/>
  <c r="BB117" i="4" s="1"/>
  <c r="BC117" i="4" s="1"/>
  <c r="BA113" i="4"/>
  <c r="BB113" i="4" s="1"/>
  <c r="BC113" i="4" s="1"/>
  <c r="BA109" i="4"/>
  <c r="BB109" i="4" s="1"/>
  <c r="BC109" i="4" s="1"/>
  <c r="BA105" i="4"/>
  <c r="BB105" i="4" s="1"/>
  <c r="BC105" i="4" s="1"/>
  <c r="BA101" i="4"/>
  <c r="BB101" i="4" s="1"/>
  <c r="BC101" i="4" s="1"/>
  <c r="BA97" i="4"/>
  <c r="BB97" i="4" s="1"/>
  <c r="BC97" i="4" s="1"/>
  <c r="BA93" i="4"/>
  <c r="BB93" i="4" s="1"/>
  <c r="BC93" i="4" s="1"/>
  <c r="BA89" i="4"/>
  <c r="BB89" i="4" s="1"/>
  <c r="BC89" i="4" s="1"/>
  <c r="BA85" i="4"/>
  <c r="BB85" i="4" s="1"/>
  <c r="BC85" i="4" s="1"/>
  <c r="BA81" i="4"/>
  <c r="BB81" i="4" s="1"/>
  <c r="BC81" i="4" s="1"/>
  <c r="BA77" i="4"/>
  <c r="BB77" i="4" s="1"/>
  <c r="BC77" i="4" s="1"/>
  <c r="BA74" i="4"/>
  <c r="BB74" i="4" s="1"/>
  <c r="BC74" i="4" s="1"/>
  <c r="BA70" i="4"/>
  <c r="BB70" i="4" s="1"/>
  <c r="BA118" i="4"/>
  <c r="BB118" i="4" s="1"/>
  <c r="BC118" i="4" s="1"/>
  <c r="BA114" i="4"/>
  <c r="BB114" i="4" s="1"/>
  <c r="BC114" i="4" s="1"/>
  <c r="BA110" i="4"/>
  <c r="BB110" i="4" s="1"/>
  <c r="BC110" i="4" s="1"/>
  <c r="BA106" i="4"/>
  <c r="BB106" i="4" s="1"/>
  <c r="BC106" i="4" s="1"/>
  <c r="BA102" i="4"/>
  <c r="BB102" i="4" s="1"/>
  <c r="BC102" i="4" s="1"/>
  <c r="BA98" i="4"/>
  <c r="BB98" i="4" s="1"/>
  <c r="BC98" i="4" s="1"/>
  <c r="BA94" i="4"/>
  <c r="BB94" i="4" s="1"/>
  <c r="BC94" i="4" s="1"/>
  <c r="BA90" i="4"/>
  <c r="BB90" i="4" s="1"/>
  <c r="BC90" i="4" s="1"/>
  <c r="BA86" i="4"/>
  <c r="BB86" i="4" s="1"/>
  <c r="BC86" i="4" s="1"/>
  <c r="BA82" i="4"/>
  <c r="BB82" i="4" s="1"/>
  <c r="BC82" i="4" s="1"/>
  <c r="BA78" i="4"/>
  <c r="BB78" i="4" s="1"/>
  <c r="BC78" i="4" s="1"/>
  <c r="BA75" i="4"/>
  <c r="BB75" i="4" s="1"/>
  <c r="BC75" i="4" s="1"/>
  <c r="BA71" i="4"/>
  <c r="BB71" i="4" s="1"/>
  <c r="BC71" i="4" s="1"/>
  <c r="H68" i="5"/>
  <c r="BA120" i="4"/>
  <c r="BB120" i="4" s="1"/>
  <c r="BC120" i="4" s="1"/>
  <c r="BA116" i="4"/>
  <c r="BB116" i="4" s="1"/>
  <c r="BC116" i="4" s="1"/>
  <c r="BA112" i="4"/>
  <c r="BB112" i="4" s="1"/>
  <c r="BC112" i="4" s="1"/>
  <c r="BA108" i="4"/>
  <c r="BB108" i="4" s="1"/>
  <c r="BC108" i="4" s="1"/>
  <c r="BA104" i="4"/>
  <c r="BB104" i="4" s="1"/>
  <c r="BC104" i="4" s="1"/>
  <c r="BA100" i="4"/>
  <c r="BB100" i="4" s="1"/>
  <c r="BC100" i="4" s="1"/>
  <c r="BA96" i="4"/>
  <c r="BB96" i="4" s="1"/>
  <c r="BC96" i="4" s="1"/>
  <c r="BA92" i="4"/>
  <c r="BB92" i="4" s="1"/>
  <c r="BC92" i="4" s="1"/>
  <c r="BA88" i="4"/>
  <c r="BB88" i="4" s="1"/>
  <c r="BC88" i="4" s="1"/>
  <c r="BA84" i="4"/>
  <c r="BB84" i="4" s="1"/>
  <c r="BC84" i="4" s="1"/>
  <c r="BA80" i="4"/>
  <c r="BB80" i="4" s="1"/>
  <c r="BC80" i="4" s="1"/>
  <c r="BA73" i="4"/>
  <c r="BB73" i="4" s="1"/>
  <c r="BC73" i="4" s="1"/>
  <c r="BA69" i="4"/>
  <c r="BB69" i="4" s="1"/>
  <c r="C13" i="9"/>
  <c r="C24" i="9" s="1"/>
  <c r="C15" i="8"/>
  <c r="C15" i="9"/>
  <c r="C26" i="9" s="1"/>
  <c r="C17" i="8"/>
  <c r="B50" i="7"/>
  <c r="B70" i="7"/>
  <c r="BA119" i="4"/>
  <c r="BB119" i="4" s="1"/>
  <c r="BC119" i="4" s="1"/>
  <c r="BA115" i="4"/>
  <c r="BB115" i="4" s="1"/>
  <c r="BC115" i="4" s="1"/>
  <c r="BA111" i="4"/>
  <c r="BB111" i="4" s="1"/>
  <c r="BC111" i="4" s="1"/>
  <c r="BA107" i="4"/>
  <c r="BB107" i="4" s="1"/>
  <c r="BC107" i="4" s="1"/>
  <c r="BA103" i="4"/>
  <c r="BB103" i="4" s="1"/>
  <c r="BC103" i="4" s="1"/>
  <c r="BA99" i="4"/>
  <c r="BB99" i="4" s="1"/>
  <c r="BC99" i="4" s="1"/>
  <c r="BA95" i="4"/>
  <c r="BB95" i="4" s="1"/>
  <c r="BC95" i="4" s="1"/>
  <c r="BA91" i="4"/>
  <c r="BB91" i="4" s="1"/>
  <c r="BC91" i="4" s="1"/>
  <c r="BA87" i="4"/>
  <c r="BB87" i="4" s="1"/>
  <c r="BC87" i="4" s="1"/>
  <c r="BA83" i="4"/>
  <c r="BB83" i="4" s="1"/>
  <c r="BC83" i="4" s="1"/>
  <c r="BA79" i="4"/>
  <c r="BB79" i="4" s="1"/>
  <c r="BC79" i="4" s="1"/>
  <c r="BA76" i="4"/>
  <c r="BB76" i="4" s="1"/>
  <c r="BA72" i="4"/>
  <c r="BB72" i="4" s="1"/>
  <c r="BC72" i="4" s="1"/>
  <c r="C20" i="8"/>
  <c r="C18" i="9"/>
  <c r="C29" i="9" s="1"/>
  <c r="C14" i="9"/>
  <c r="C25" i="9" s="1"/>
  <c r="C16" i="8"/>
  <c r="B47" i="7"/>
  <c r="B67" i="7"/>
  <c r="B49" i="7"/>
  <c r="B69" i="7"/>
  <c r="C19" i="8"/>
  <c r="C17" i="9"/>
  <c r="C28" i="9" s="1"/>
  <c r="B52" i="7"/>
  <c r="B72" i="7"/>
  <c r="B48" i="7"/>
  <c r="B68" i="7"/>
  <c r="C16" i="9"/>
  <c r="C27" i="9" s="1"/>
  <c r="C18" i="8"/>
  <c r="B51" i="7"/>
  <c r="B71" i="7"/>
  <c r="AK91" i="6"/>
  <c r="AL91" i="6" s="1"/>
  <c r="AM91" i="6" s="1"/>
  <c r="AK75" i="6"/>
  <c r="AL75" i="6" s="1"/>
  <c r="AM75" i="6" s="1"/>
  <c r="AK83" i="6"/>
  <c r="AL83" i="6" s="1"/>
  <c r="AM83" i="6" s="1"/>
  <c r="AK101" i="6"/>
  <c r="AL101" i="6" s="1"/>
  <c r="AM101" i="6" s="1"/>
  <c r="AK85" i="6"/>
  <c r="AL85" i="6" s="1"/>
  <c r="AM85" i="6" s="1"/>
  <c r="AK77" i="6"/>
  <c r="AL77" i="6" s="1"/>
  <c r="AM77" i="6" s="1"/>
  <c r="AK69" i="6"/>
  <c r="AL69" i="6" s="1"/>
  <c r="AM69" i="6" s="1"/>
  <c r="AK96" i="6"/>
  <c r="AL96" i="6" s="1"/>
  <c r="AM96" i="6" s="1"/>
  <c r="AK88" i="6"/>
  <c r="AL88" i="6" s="1"/>
  <c r="AM88" i="6" s="1"/>
  <c r="AK80" i="6"/>
  <c r="AL80" i="6" s="1"/>
  <c r="AM80" i="6" s="1"/>
  <c r="AK72" i="6"/>
  <c r="AL72" i="6" s="1"/>
  <c r="AM72" i="6" s="1"/>
  <c r="AP97" i="6"/>
  <c r="AQ97" i="6" s="1"/>
  <c r="AR97" i="6" s="1"/>
  <c r="AP89" i="6"/>
  <c r="AQ89" i="6" s="1"/>
  <c r="AR89" i="6" s="1"/>
  <c r="AP73" i="6"/>
  <c r="AQ73" i="6" s="1"/>
  <c r="AR73" i="6" s="1"/>
  <c r="AU100" i="6"/>
  <c r="AV100" i="6" s="1"/>
  <c r="AW100" i="6" s="1"/>
  <c r="AU84" i="6"/>
  <c r="AV84" i="6" s="1"/>
  <c r="AW84" i="6" s="1"/>
  <c r="AU76" i="6"/>
  <c r="AV76" i="6" s="1"/>
  <c r="AW76" i="6" s="1"/>
  <c r="AZ95" i="6"/>
  <c r="BA95" i="6" s="1"/>
  <c r="BB95" i="6" s="1"/>
  <c r="AZ79" i="6"/>
  <c r="BA79" i="6" s="1"/>
  <c r="BB79" i="6" s="1"/>
  <c r="AZ98" i="6"/>
  <c r="BA98" i="6" s="1"/>
  <c r="BB98" i="6" s="1"/>
  <c r="AZ82" i="6"/>
  <c r="BA82" i="6" s="1"/>
  <c r="BB82" i="6" s="1"/>
  <c r="AZ74" i="6"/>
  <c r="BA74" i="6" s="1"/>
  <c r="BB74" i="6" s="1"/>
  <c r="BE96" i="6"/>
  <c r="BF96" i="6" s="1"/>
  <c r="BG96" i="6" s="1"/>
  <c r="AK99" i="6"/>
  <c r="AL99" i="6" s="1"/>
  <c r="AM99" i="6" s="1"/>
  <c r="AP95" i="6"/>
  <c r="AQ95" i="6" s="1"/>
  <c r="AR95" i="6" s="1"/>
  <c r="AP87" i="6"/>
  <c r="AQ87" i="6" s="1"/>
  <c r="AR87" i="6" s="1"/>
  <c r="AZ96" i="6"/>
  <c r="BA96" i="6" s="1"/>
  <c r="BB96" i="6" s="1"/>
  <c r="AK90" i="6"/>
  <c r="AL90" i="6" s="1"/>
  <c r="AM90" i="6" s="1"/>
  <c r="AP79" i="6"/>
  <c r="AQ79" i="6" s="1"/>
  <c r="AR79" i="6" s="1"/>
  <c r="AP71" i="6"/>
  <c r="AQ71" i="6" s="1"/>
  <c r="AR71" i="6" s="1"/>
  <c r="AU98" i="6"/>
  <c r="AV98" i="6" s="1"/>
  <c r="AW98" i="6" s="1"/>
  <c r="AU90" i="6"/>
  <c r="AV90" i="6" s="1"/>
  <c r="AW90" i="6" s="1"/>
  <c r="AU82" i="6"/>
  <c r="AV82" i="6" s="1"/>
  <c r="AW82" i="6" s="1"/>
  <c r="AU74" i="6"/>
  <c r="AV74" i="6" s="1"/>
  <c r="AW74" i="6" s="1"/>
  <c r="AZ88" i="6"/>
  <c r="BA88" i="6" s="1"/>
  <c r="BB88" i="6" s="1"/>
  <c r="AZ80" i="6"/>
  <c r="BA80" i="6" s="1"/>
  <c r="BB80" i="6" s="1"/>
  <c r="AZ72" i="6"/>
  <c r="BA72" i="6" s="1"/>
  <c r="BB72" i="6" s="1"/>
  <c r="AP99" i="6"/>
  <c r="AQ99" i="6" s="1"/>
  <c r="AR99" i="6" s="1"/>
  <c r="AP91" i="6"/>
  <c r="AQ91" i="6" s="1"/>
  <c r="AR91" i="6" s="1"/>
  <c r="AP83" i="6"/>
  <c r="AQ83" i="6" s="1"/>
  <c r="AR83" i="6" s="1"/>
  <c r="AP75" i="6"/>
  <c r="AQ75" i="6" s="1"/>
  <c r="AR75" i="6" s="1"/>
  <c r="AU94" i="6"/>
  <c r="AV94" i="6" s="1"/>
  <c r="AW94" i="6" s="1"/>
  <c r="AU86" i="6"/>
  <c r="AV86" i="6" s="1"/>
  <c r="AW86" i="6" s="1"/>
  <c r="AU78" i="6"/>
  <c r="AV78" i="6" s="1"/>
  <c r="AW78" i="6" s="1"/>
  <c r="AU70" i="6"/>
  <c r="AV70" i="6" s="1"/>
  <c r="AW70" i="6" s="1"/>
  <c r="AZ100" i="6"/>
  <c r="BA100" i="6" s="1"/>
  <c r="BB100" i="6" s="1"/>
  <c r="AZ92" i="6"/>
  <c r="BA92" i="6" s="1"/>
  <c r="BB92" i="6" s="1"/>
  <c r="AZ84" i="6"/>
  <c r="BA84" i="6" s="1"/>
  <c r="BB84" i="6" s="1"/>
  <c r="AZ76" i="6"/>
  <c r="BA76" i="6" s="1"/>
  <c r="BB76" i="6" s="1"/>
  <c r="A48" i="7"/>
  <c r="A59" i="7"/>
  <c r="A47" i="7"/>
  <c r="A58" i="7"/>
  <c r="AR69" i="6"/>
  <c r="BG69" i="6"/>
  <c r="BB69" i="6"/>
  <c r="AW69" i="6"/>
  <c r="AV117" i="4"/>
  <c r="AW117" i="4" s="1"/>
  <c r="AX117" i="4" s="1"/>
  <c r="AV109" i="4"/>
  <c r="AW109" i="4" s="1"/>
  <c r="AX109" i="4" s="1"/>
  <c r="AV101" i="4"/>
  <c r="AW101" i="4" s="1"/>
  <c r="AX101" i="4" s="1"/>
  <c r="AV93" i="4"/>
  <c r="AW93" i="4" s="1"/>
  <c r="AX93" i="4" s="1"/>
  <c r="AV85" i="4"/>
  <c r="AW85" i="4" s="1"/>
  <c r="AX85" i="4" s="1"/>
  <c r="AV77" i="4"/>
  <c r="AW77" i="4" s="1"/>
  <c r="AX77" i="4" s="1"/>
  <c r="AV70" i="4"/>
  <c r="AW70" i="4" s="1"/>
  <c r="AV118" i="4"/>
  <c r="AW118" i="4" s="1"/>
  <c r="AX118" i="4" s="1"/>
  <c r="AV110" i="4"/>
  <c r="AW110" i="4" s="1"/>
  <c r="AX110" i="4" s="1"/>
  <c r="AV102" i="4"/>
  <c r="AW102" i="4" s="1"/>
  <c r="AX102" i="4" s="1"/>
  <c r="AV94" i="4"/>
  <c r="AW94" i="4" s="1"/>
  <c r="AX94" i="4" s="1"/>
  <c r="AV86" i="4"/>
  <c r="AW86" i="4" s="1"/>
  <c r="AX86" i="4" s="1"/>
  <c r="AV78" i="4"/>
  <c r="AW78" i="4" s="1"/>
  <c r="AX78" i="4" s="1"/>
  <c r="AV71" i="4"/>
  <c r="AW71" i="4" s="1"/>
  <c r="AX71" i="4" s="1"/>
  <c r="AV119" i="4"/>
  <c r="AW119" i="4" s="1"/>
  <c r="AX119" i="4" s="1"/>
  <c r="AV111" i="4"/>
  <c r="AW111" i="4" s="1"/>
  <c r="AX111" i="4" s="1"/>
  <c r="AV103" i="4"/>
  <c r="AW103" i="4" s="1"/>
  <c r="AX103" i="4" s="1"/>
  <c r="AV95" i="4"/>
  <c r="AW95" i="4" s="1"/>
  <c r="AX95" i="4" s="1"/>
  <c r="AV87" i="4"/>
  <c r="AW87" i="4" s="1"/>
  <c r="AX87" i="4" s="1"/>
  <c r="AV79" i="4"/>
  <c r="AW79" i="4" s="1"/>
  <c r="AX79" i="4" s="1"/>
  <c r="AV72" i="4"/>
  <c r="AW72" i="4" s="1"/>
  <c r="AX72" i="4" s="1"/>
  <c r="AV120" i="4"/>
  <c r="AW120" i="4" s="1"/>
  <c r="AX120" i="4" s="1"/>
  <c r="AV112" i="4"/>
  <c r="AW112" i="4" s="1"/>
  <c r="AX112" i="4" s="1"/>
  <c r="AV104" i="4"/>
  <c r="AW104" i="4" s="1"/>
  <c r="AX104" i="4" s="1"/>
  <c r="AV96" i="4"/>
  <c r="AW96" i="4" s="1"/>
  <c r="AX96" i="4" s="1"/>
  <c r="AV88" i="4"/>
  <c r="AW88" i="4" s="1"/>
  <c r="AX88" i="4" s="1"/>
  <c r="AV80" i="4"/>
  <c r="AW80" i="4" s="1"/>
  <c r="AX80" i="4" s="1"/>
  <c r="AV73" i="4"/>
  <c r="AW73" i="4" s="1"/>
  <c r="AX73" i="4" s="1"/>
  <c r="AV121" i="4"/>
  <c r="AW121" i="4" s="1"/>
  <c r="AX121" i="4" s="1"/>
  <c r="AV113" i="4"/>
  <c r="AW113" i="4" s="1"/>
  <c r="AX113" i="4" s="1"/>
  <c r="AV105" i="4"/>
  <c r="AW105" i="4" s="1"/>
  <c r="AX105" i="4" s="1"/>
  <c r="AV97" i="4"/>
  <c r="AW97" i="4" s="1"/>
  <c r="AX97" i="4" s="1"/>
  <c r="AV89" i="4"/>
  <c r="AW89" i="4" s="1"/>
  <c r="AX89" i="4" s="1"/>
  <c r="AV81" i="4"/>
  <c r="AW81" i="4" s="1"/>
  <c r="AX81" i="4" s="1"/>
  <c r="AV74" i="4"/>
  <c r="AW74" i="4" s="1"/>
  <c r="AX74" i="4" s="1"/>
  <c r="AV114" i="4"/>
  <c r="AW114" i="4" s="1"/>
  <c r="AX114" i="4" s="1"/>
  <c r="AV106" i="4"/>
  <c r="AW106" i="4" s="1"/>
  <c r="AX106" i="4" s="1"/>
  <c r="AV98" i="4"/>
  <c r="AW98" i="4" s="1"/>
  <c r="AX98" i="4" s="1"/>
  <c r="AV90" i="4"/>
  <c r="AW90" i="4" s="1"/>
  <c r="AX90" i="4" s="1"/>
  <c r="AV82" i="4"/>
  <c r="AW82" i="4" s="1"/>
  <c r="AX82" i="4" s="1"/>
  <c r="AV75" i="4"/>
  <c r="AW75" i="4" s="1"/>
  <c r="AX75" i="4" s="1"/>
  <c r="AV115" i="4"/>
  <c r="AW115" i="4" s="1"/>
  <c r="AX115" i="4" s="1"/>
  <c r="AV107" i="4"/>
  <c r="AW107" i="4" s="1"/>
  <c r="AX107" i="4" s="1"/>
  <c r="AV99" i="4"/>
  <c r="AW99" i="4" s="1"/>
  <c r="AX99" i="4" s="1"/>
  <c r="AV91" i="4"/>
  <c r="AW91" i="4" s="1"/>
  <c r="AX91" i="4" s="1"/>
  <c r="AV83" i="4"/>
  <c r="AW83" i="4" s="1"/>
  <c r="AX83" i="4" s="1"/>
  <c r="AV76" i="4"/>
  <c r="AW76" i="4" s="1"/>
  <c r="AV116" i="4"/>
  <c r="AW116" i="4" s="1"/>
  <c r="AX116" i="4" s="1"/>
  <c r="AV108" i="4"/>
  <c r="AW108" i="4" s="1"/>
  <c r="AX108" i="4" s="1"/>
  <c r="AV100" i="4"/>
  <c r="AW100" i="4" s="1"/>
  <c r="AX100" i="4" s="1"/>
  <c r="AV92" i="4"/>
  <c r="AW92" i="4" s="1"/>
  <c r="AX92" i="4" s="1"/>
  <c r="AV84" i="4"/>
  <c r="AW84" i="4" s="1"/>
  <c r="AX84" i="4" s="1"/>
  <c r="AV69" i="4"/>
  <c r="AW69" i="4" s="1"/>
  <c r="AQ119" i="4"/>
  <c r="AR119" i="4" s="1"/>
  <c r="AS119" i="4" s="1"/>
  <c r="AQ111" i="4"/>
  <c r="AR111" i="4" s="1"/>
  <c r="AS111" i="4" s="1"/>
  <c r="AQ103" i="4"/>
  <c r="AR103" i="4" s="1"/>
  <c r="AS103" i="4" s="1"/>
  <c r="AQ95" i="4"/>
  <c r="AR95" i="4" s="1"/>
  <c r="AS95" i="4" s="1"/>
  <c r="AQ87" i="4"/>
  <c r="AR87" i="4" s="1"/>
  <c r="AS87" i="4" s="1"/>
  <c r="AQ79" i="4"/>
  <c r="AR79" i="4" s="1"/>
  <c r="AS79" i="4" s="1"/>
  <c r="AQ72" i="4"/>
  <c r="AR72" i="4" s="1"/>
  <c r="AS72" i="4" s="1"/>
  <c r="AQ120" i="4"/>
  <c r="AR120" i="4" s="1"/>
  <c r="AS120" i="4" s="1"/>
  <c r="AQ112" i="4"/>
  <c r="AR112" i="4" s="1"/>
  <c r="AS112" i="4" s="1"/>
  <c r="AQ104" i="4"/>
  <c r="AR104" i="4" s="1"/>
  <c r="AS104" i="4" s="1"/>
  <c r="AQ96" i="4"/>
  <c r="AR96" i="4" s="1"/>
  <c r="AS96" i="4" s="1"/>
  <c r="AQ88" i="4"/>
  <c r="AR88" i="4" s="1"/>
  <c r="AS88" i="4" s="1"/>
  <c r="AQ80" i="4"/>
  <c r="AR80" i="4" s="1"/>
  <c r="AS80" i="4" s="1"/>
  <c r="AQ73" i="4"/>
  <c r="AR73" i="4" s="1"/>
  <c r="AS73" i="4" s="1"/>
  <c r="AQ121" i="4"/>
  <c r="AR121" i="4" s="1"/>
  <c r="AS121" i="4" s="1"/>
  <c r="AQ113" i="4"/>
  <c r="AR113" i="4" s="1"/>
  <c r="AS113" i="4" s="1"/>
  <c r="AQ105" i="4"/>
  <c r="AR105" i="4" s="1"/>
  <c r="AS105" i="4" s="1"/>
  <c r="AQ97" i="4"/>
  <c r="AR97" i="4" s="1"/>
  <c r="AS97" i="4" s="1"/>
  <c r="AQ89" i="4"/>
  <c r="AR89" i="4" s="1"/>
  <c r="AS89" i="4" s="1"/>
  <c r="AQ81" i="4"/>
  <c r="AR81" i="4" s="1"/>
  <c r="AS81" i="4" s="1"/>
  <c r="AQ74" i="4"/>
  <c r="AR74" i="4" s="1"/>
  <c r="AS74" i="4" s="1"/>
  <c r="AQ114" i="4"/>
  <c r="AR114" i="4" s="1"/>
  <c r="AS114" i="4" s="1"/>
  <c r="AQ106" i="4"/>
  <c r="AR106" i="4" s="1"/>
  <c r="AS106" i="4" s="1"/>
  <c r="AQ98" i="4"/>
  <c r="AR98" i="4" s="1"/>
  <c r="AS98" i="4" s="1"/>
  <c r="AQ90" i="4"/>
  <c r="AR90" i="4" s="1"/>
  <c r="AS90" i="4" s="1"/>
  <c r="AQ82" i="4"/>
  <c r="AR82" i="4" s="1"/>
  <c r="AS82" i="4" s="1"/>
  <c r="AQ75" i="4"/>
  <c r="AR75" i="4" s="1"/>
  <c r="AS75" i="4" s="1"/>
  <c r="AQ115" i="4"/>
  <c r="AR115" i="4" s="1"/>
  <c r="AS115" i="4" s="1"/>
  <c r="AQ107" i="4"/>
  <c r="AR107" i="4" s="1"/>
  <c r="AS107" i="4" s="1"/>
  <c r="AQ99" i="4"/>
  <c r="AR99" i="4" s="1"/>
  <c r="AS99" i="4" s="1"/>
  <c r="AQ91" i="4"/>
  <c r="AR91" i="4" s="1"/>
  <c r="AS91" i="4" s="1"/>
  <c r="AQ83" i="4"/>
  <c r="AR83" i="4" s="1"/>
  <c r="AS83" i="4" s="1"/>
  <c r="AQ76" i="4"/>
  <c r="AR76" i="4" s="1"/>
  <c r="AQ116" i="4"/>
  <c r="AR116" i="4" s="1"/>
  <c r="AS116" i="4" s="1"/>
  <c r="AQ108" i="4"/>
  <c r="AR108" i="4" s="1"/>
  <c r="AS108" i="4" s="1"/>
  <c r="AQ100" i="4"/>
  <c r="AR100" i="4" s="1"/>
  <c r="AS100" i="4" s="1"/>
  <c r="AQ92" i="4"/>
  <c r="AR92" i="4" s="1"/>
  <c r="AS92" i="4" s="1"/>
  <c r="AQ84" i="4"/>
  <c r="AR84" i="4" s="1"/>
  <c r="AS84" i="4" s="1"/>
  <c r="AQ69" i="4"/>
  <c r="AR69" i="4" s="1"/>
  <c r="AQ117" i="4"/>
  <c r="AR117" i="4" s="1"/>
  <c r="AS117" i="4" s="1"/>
  <c r="AQ109" i="4"/>
  <c r="AR109" i="4" s="1"/>
  <c r="AS109" i="4" s="1"/>
  <c r="AQ101" i="4"/>
  <c r="AR101" i="4" s="1"/>
  <c r="AS101" i="4" s="1"/>
  <c r="AQ93" i="4"/>
  <c r="AR93" i="4" s="1"/>
  <c r="AS93" i="4" s="1"/>
  <c r="AQ85" i="4"/>
  <c r="AR85" i="4" s="1"/>
  <c r="AS85" i="4" s="1"/>
  <c r="AQ77" i="4"/>
  <c r="AR77" i="4" s="1"/>
  <c r="AS77" i="4" s="1"/>
  <c r="AQ70" i="4"/>
  <c r="AR70" i="4" s="1"/>
  <c r="AQ118" i="4"/>
  <c r="AR118" i="4" s="1"/>
  <c r="AS118" i="4" s="1"/>
  <c r="AQ110" i="4"/>
  <c r="AR110" i="4" s="1"/>
  <c r="AS110" i="4" s="1"/>
  <c r="AQ102" i="4"/>
  <c r="AR102" i="4" s="1"/>
  <c r="AS102" i="4" s="1"/>
  <c r="AQ94" i="4"/>
  <c r="AR94" i="4" s="1"/>
  <c r="AS94" i="4" s="1"/>
  <c r="AQ86" i="4"/>
  <c r="AR86" i="4" s="1"/>
  <c r="AS86" i="4" s="1"/>
  <c r="AQ78" i="4"/>
  <c r="AR78" i="4" s="1"/>
  <c r="AS78" i="4" s="1"/>
  <c r="AQ71" i="4"/>
  <c r="AR71" i="4" s="1"/>
  <c r="AS71" i="4" s="1"/>
  <c r="AL115" i="4"/>
  <c r="AL107" i="4"/>
  <c r="AL99" i="4"/>
  <c r="AL91" i="4"/>
  <c r="AL83" i="4"/>
  <c r="AL76" i="4"/>
  <c r="AL116" i="4"/>
  <c r="AL108" i="4"/>
  <c r="AL100" i="4"/>
  <c r="AL92" i="4"/>
  <c r="AL84" i="4"/>
  <c r="AL69" i="4"/>
  <c r="AL117" i="4"/>
  <c r="AL109" i="4"/>
  <c r="AL101" i="4"/>
  <c r="AL93" i="4"/>
  <c r="AL85" i="4"/>
  <c r="AL77" i="4"/>
  <c r="AL70" i="4"/>
  <c r="AL118" i="4"/>
  <c r="AL110" i="4"/>
  <c r="AL102" i="4"/>
  <c r="AL94" i="4"/>
  <c r="AL86" i="4"/>
  <c r="AL78" i="4"/>
  <c r="AL71" i="4"/>
  <c r="AL119" i="4"/>
  <c r="AL111" i="4"/>
  <c r="AL103" i="4"/>
  <c r="AL95" i="4"/>
  <c r="AL87" i="4"/>
  <c r="AL79" i="4"/>
  <c r="AL72" i="4"/>
  <c r="AL120" i="4"/>
  <c r="AL112" i="4"/>
  <c r="AL104" i="4"/>
  <c r="AL96" i="4"/>
  <c r="AL88" i="4"/>
  <c r="AL80" i="4"/>
  <c r="AL73" i="4"/>
  <c r="AL121" i="4"/>
  <c r="AL113" i="4"/>
  <c r="AL105" i="4"/>
  <c r="AL97" i="4"/>
  <c r="AL89" i="4"/>
  <c r="AL81" i="4"/>
  <c r="AL74" i="4"/>
  <c r="AL114" i="4"/>
  <c r="AL106" i="4"/>
  <c r="AL98" i="4"/>
  <c r="AL90" i="4"/>
  <c r="AL82" i="4"/>
  <c r="AL75" i="4"/>
  <c r="AG116" i="4"/>
  <c r="AG108" i="4"/>
  <c r="AG100" i="4"/>
  <c r="AG92" i="4"/>
  <c r="AG84" i="4"/>
  <c r="AG117" i="4"/>
  <c r="AG109" i="4"/>
  <c r="AG101" i="4"/>
  <c r="AG93" i="4"/>
  <c r="AG85" i="4"/>
  <c r="AG77" i="4"/>
  <c r="AG70" i="4"/>
  <c r="AG118" i="4"/>
  <c r="AG110" i="4"/>
  <c r="AG102" i="4"/>
  <c r="AG94" i="4"/>
  <c r="AG86" i="4"/>
  <c r="AG78" i="4"/>
  <c r="AG71" i="4"/>
  <c r="AG119" i="4"/>
  <c r="AG111" i="4"/>
  <c r="AG103" i="4"/>
  <c r="AG95" i="4"/>
  <c r="AG87" i="4"/>
  <c r="AG79" i="4"/>
  <c r="AG72" i="4"/>
  <c r="AG120" i="4"/>
  <c r="AG112" i="4"/>
  <c r="AG104" i="4"/>
  <c r="AG96" i="4"/>
  <c r="AG88" i="4"/>
  <c r="AG80" i="4"/>
  <c r="AG73" i="4"/>
  <c r="AG121" i="4"/>
  <c r="AG113" i="4"/>
  <c r="AG105" i="4"/>
  <c r="AG97" i="4"/>
  <c r="AG89" i="4"/>
  <c r="AG81" i="4"/>
  <c r="AG74" i="4"/>
  <c r="AG114" i="4"/>
  <c r="AG106" i="4"/>
  <c r="AG98" i="4"/>
  <c r="AG90" i="4"/>
  <c r="AG82" i="4"/>
  <c r="AG75" i="4"/>
  <c r="AG115" i="4"/>
  <c r="AG107" i="4"/>
  <c r="AG99" i="4"/>
  <c r="AG91" i="4"/>
  <c r="AG83" i="4"/>
  <c r="AG76" i="4"/>
  <c r="AQ176" i="6" l="1"/>
  <c r="AQ175" i="6"/>
  <c r="AQ174" i="6"/>
  <c r="C181" i="6" s="1"/>
  <c r="BA174" i="6"/>
  <c r="BA176" i="6"/>
  <c r="BA175" i="6"/>
  <c r="BF175" i="6"/>
  <c r="BF174" i="6"/>
  <c r="C184" i="6" s="1"/>
  <c r="C41" i="7" s="1"/>
  <c r="G52" i="7" s="1"/>
  <c r="BF176" i="6"/>
  <c r="AV176" i="6"/>
  <c r="AV175" i="6"/>
  <c r="AV174" i="6"/>
  <c r="AL175" i="6"/>
  <c r="AL176" i="6"/>
  <c r="AR174" i="4"/>
  <c r="AW174" i="4"/>
  <c r="BB174" i="4"/>
  <c r="AR176" i="4"/>
  <c r="AR175" i="4"/>
  <c r="AW176" i="4"/>
  <c r="AW175" i="4"/>
  <c r="BB176" i="4"/>
  <c r="BB175" i="4"/>
  <c r="G176" i="5"/>
  <c r="BC76" i="4"/>
  <c r="AX76" i="4"/>
  <c r="AS76" i="4"/>
  <c r="AL174" i="6"/>
  <c r="D184" i="5"/>
  <c r="Q18" i="7" s="1"/>
  <c r="F28" i="7" s="1"/>
  <c r="D185" i="5"/>
  <c r="Q19" i="7" s="1"/>
  <c r="F29" i="7" s="1"/>
  <c r="D182" i="5"/>
  <c r="I182" i="5" s="1"/>
  <c r="V16" i="7" s="1"/>
  <c r="D186" i="5"/>
  <c r="I186" i="5" s="1"/>
  <c r="V20" i="7" s="1"/>
  <c r="D183" i="5"/>
  <c r="Q17" i="7" s="1"/>
  <c r="F27" i="7" s="1"/>
  <c r="AS70" i="4"/>
  <c r="AX70" i="4"/>
  <c r="BC70" i="4"/>
  <c r="AX69" i="4"/>
  <c r="BC69" i="4"/>
  <c r="AS69" i="4"/>
  <c r="B16" i="8"/>
  <c r="B14" i="9"/>
  <c r="B25" i="9" s="1"/>
  <c r="B15" i="8"/>
  <c r="B13" i="9"/>
  <c r="B24" i="9" s="1"/>
  <c r="AH89" i="4"/>
  <c r="AI89" i="4" s="1"/>
  <c r="AH103" i="4"/>
  <c r="AI103" i="4" s="1"/>
  <c r="AH109" i="4"/>
  <c r="AI109" i="4" s="1"/>
  <c r="AM121" i="4"/>
  <c r="AN121" i="4" s="1"/>
  <c r="AM71" i="4"/>
  <c r="AN71" i="4" s="1"/>
  <c r="AH75" i="4"/>
  <c r="AI75" i="4" s="1"/>
  <c r="AH88" i="4"/>
  <c r="AI88" i="4" s="1"/>
  <c r="AH95" i="4"/>
  <c r="AI95" i="4" s="1"/>
  <c r="AH101" i="4"/>
  <c r="AI101" i="4" s="1"/>
  <c r="AH100" i="4"/>
  <c r="AI100" i="4" s="1"/>
  <c r="AM106" i="4"/>
  <c r="AN106" i="4" s="1"/>
  <c r="AM113" i="4"/>
  <c r="AN113" i="4" s="1"/>
  <c r="AM120" i="4"/>
  <c r="AN120" i="4" s="1"/>
  <c r="AM119" i="4"/>
  <c r="AN119" i="4" s="1"/>
  <c r="AM70" i="4"/>
  <c r="AM69" i="4"/>
  <c r="AM76" i="4"/>
  <c r="AH74" i="4"/>
  <c r="AI74" i="4" s="1"/>
  <c r="AH80" i="4"/>
  <c r="AI80" i="4" s="1"/>
  <c r="AH87" i="4"/>
  <c r="AI87" i="4" s="1"/>
  <c r="AH94" i="4"/>
  <c r="AI94" i="4" s="1"/>
  <c r="AH93" i="4"/>
  <c r="AI93" i="4" s="1"/>
  <c r="AH92" i="4"/>
  <c r="AI92" i="4" s="1"/>
  <c r="AM98" i="4"/>
  <c r="AN98" i="4" s="1"/>
  <c r="AM105" i="4"/>
  <c r="AN105" i="4" s="1"/>
  <c r="AM112" i="4"/>
  <c r="AN112" i="4" s="1"/>
  <c r="AM111" i="4"/>
  <c r="AN111" i="4" s="1"/>
  <c r="AM118" i="4"/>
  <c r="AN118" i="4" s="1"/>
  <c r="AH115" i="4"/>
  <c r="AI115" i="4" s="1"/>
  <c r="AH73" i="4"/>
  <c r="AI73" i="4" s="1"/>
  <c r="AH79" i="4"/>
  <c r="AI79" i="4" s="1"/>
  <c r="AH86" i="4"/>
  <c r="AI86" i="4" s="1"/>
  <c r="AH85" i="4"/>
  <c r="AI85" i="4" s="1"/>
  <c r="AH84" i="4"/>
  <c r="AI84" i="4" s="1"/>
  <c r="AM90" i="4"/>
  <c r="AN90" i="4" s="1"/>
  <c r="AM97" i="4"/>
  <c r="AN97" i="4" s="1"/>
  <c r="AM104" i="4"/>
  <c r="AN104" i="4" s="1"/>
  <c r="AM103" i="4"/>
  <c r="AN103" i="4" s="1"/>
  <c r="AM110" i="4"/>
  <c r="AN110" i="4" s="1"/>
  <c r="AM117" i="4"/>
  <c r="AN117" i="4" s="1"/>
  <c r="AM116" i="4"/>
  <c r="AN116" i="4" s="1"/>
  <c r="AH107" i="4"/>
  <c r="AI107" i="4" s="1"/>
  <c r="AH77" i="4"/>
  <c r="AI77" i="4" s="1"/>
  <c r="AM82" i="4"/>
  <c r="AN82" i="4" s="1"/>
  <c r="AM102" i="4"/>
  <c r="AN102" i="4" s="1"/>
  <c r="AM108" i="4"/>
  <c r="AN108" i="4" s="1"/>
  <c r="AM115" i="4"/>
  <c r="AN115" i="4" s="1"/>
  <c r="AH114" i="4"/>
  <c r="AI114" i="4" s="1"/>
  <c r="AM95" i="4"/>
  <c r="AN95" i="4" s="1"/>
  <c r="AM81" i="4"/>
  <c r="AN81" i="4" s="1"/>
  <c r="AH72" i="4"/>
  <c r="AI72" i="4" s="1"/>
  <c r="AM96" i="4"/>
  <c r="AN96" i="4" s="1"/>
  <c r="AH113" i="4"/>
  <c r="AI113" i="4" s="1"/>
  <c r="AH121" i="4"/>
  <c r="AI121" i="4" s="1"/>
  <c r="AH78" i="4"/>
  <c r="AI78" i="4" s="1"/>
  <c r="AM89" i="4"/>
  <c r="AN89" i="4" s="1"/>
  <c r="AM109" i="4"/>
  <c r="AN109" i="4" s="1"/>
  <c r="AH99" i="4"/>
  <c r="AI99" i="4" s="1"/>
  <c r="AH106" i="4"/>
  <c r="AI106" i="4" s="1"/>
  <c r="AH120" i="4"/>
  <c r="AI120" i="4" s="1"/>
  <c r="AH71" i="4"/>
  <c r="AI71" i="4" s="1"/>
  <c r="AH70" i="4"/>
  <c r="AH69" i="4"/>
  <c r="AM75" i="4"/>
  <c r="AN75" i="4" s="1"/>
  <c r="AM88" i="4"/>
  <c r="AN88" i="4" s="1"/>
  <c r="AM87" i="4"/>
  <c r="AN87" i="4" s="1"/>
  <c r="AM94" i="4"/>
  <c r="AN94" i="4" s="1"/>
  <c r="AM101" i="4"/>
  <c r="AN101" i="4" s="1"/>
  <c r="AM100" i="4"/>
  <c r="AN100" i="4" s="1"/>
  <c r="AM107" i="4"/>
  <c r="AN107" i="4" s="1"/>
  <c r="AH91" i="4"/>
  <c r="AI91" i="4" s="1"/>
  <c r="AH98" i="4"/>
  <c r="AI98" i="4" s="1"/>
  <c r="AH105" i="4"/>
  <c r="AI105" i="4" s="1"/>
  <c r="AH112" i="4"/>
  <c r="AI112" i="4" s="1"/>
  <c r="AH119" i="4"/>
  <c r="AI119" i="4" s="1"/>
  <c r="AM74" i="4"/>
  <c r="AN74" i="4" s="1"/>
  <c r="AM80" i="4"/>
  <c r="AN80" i="4" s="1"/>
  <c r="AM79" i="4"/>
  <c r="AN79" i="4" s="1"/>
  <c r="AM86" i="4"/>
  <c r="AN86" i="4" s="1"/>
  <c r="AM93" i="4"/>
  <c r="AN93" i="4" s="1"/>
  <c r="AM92" i="4"/>
  <c r="AN92" i="4" s="1"/>
  <c r="AM99" i="4"/>
  <c r="AN99" i="4" s="1"/>
  <c r="AH83" i="4"/>
  <c r="AI83" i="4" s="1"/>
  <c r="AH90" i="4"/>
  <c r="AI90" i="4" s="1"/>
  <c r="AH97" i="4"/>
  <c r="AI97" i="4" s="1"/>
  <c r="AH104" i="4"/>
  <c r="AI104" i="4" s="1"/>
  <c r="AH111" i="4"/>
  <c r="AI111" i="4" s="1"/>
  <c r="AH118" i="4"/>
  <c r="AI118" i="4" s="1"/>
  <c r="AH117" i="4"/>
  <c r="AI117" i="4" s="1"/>
  <c r="AH116" i="4"/>
  <c r="AI116" i="4" s="1"/>
  <c r="AM73" i="4"/>
  <c r="AN73" i="4" s="1"/>
  <c r="AM72" i="4"/>
  <c r="AN72" i="4" s="1"/>
  <c r="AM78" i="4"/>
  <c r="AN78" i="4" s="1"/>
  <c r="AM85" i="4"/>
  <c r="AN85" i="4" s="1"/>
  <c r="AM84" i="4"/>
  <c r="AN84" i="4" s="1"/>
  <c r="AM91" i="4"/>
  <c r="AN91" i="4" s="1"/>
  <c r="AH76" i="4"/>
  <c r="AH110" i="4"/>
  <c r="AI110" i="4" s="1"/>
  <c r="AM114" i="4"/>
  <c r="AN114" i="4" s="1"/>
  <c r="AM77" i="4"/>
  <c r="AN77" i="4" s="1"/>
  <c r="AM83" i="4"/>
  <c r="AN83" i="4" s="1"/>
  <c r="AH96" i="4"/>
  <c r="AI96" i="4" s="1"/>
  <c r="AH108" i="4"/>
  <c r="AI108" i="4" s="1"/>
  <c r="AH102" i="4"/>
  <c r="AI102" i="4" s="1"/>
  <c r="AH82" i="4"/>
  <c r="AI82" i="4" s="1"/>
  <c r="AH81" i="4"/>
  <c r="AI81" i="4" s="1"/>
  <c r="AM174" i="4" l="1"/>
  <c r="AH174" i="4"/>
  <c r="AM175" i="4"/>
  <c r="AM176" i="4"/>
  <c r="AH176" i="4"/>
  <c r="AH175" i="4"/>
  <c r="Q16" i="7"/>
  <c r="F26" i="7" s="1"/>
  <c r="I184" i="5"/>
  <c r="V18" i="7" s="1"/>
  <c r="AI76" i="4"/>
  <c r="AN76" i="4"/>
  <c r="Q20" i="7"/>
  <c r="F30" i="7" s="1"/>
  <c r="I183" i="5"/>
  <c r="V17" i="7" s="1"/>
  <c r="I185" i="5"/>
  <c r="V19" i="7" s="1"/>
  <c r="AN70" i="4"/>
  <c r="AI70" i="4"/>
  <c r="AN69" i="4"/>
  <c r="C186" i="4"/>
  <c r="BB177" i="4"/>
  <c r="C184" i="4"/>
  <c r="AR177" i="4"/>
  <c r="AW177" i="4"/>
  <c r="C185" i="4"/>
  <c r="AI69" i="4"/>
  <c r="BF177" i="6"/>
  <c r="C183" i="6"/>
  <c r="C40" i="7" s="1"/>
  <c r="G51" i="7" s="1"/>
  <c r="BA177" i="6"/>
  <c r="C182" i="6"/>
  <c r="C39" i="7" s="1"/>
  <c r="G50" i="7" s="1"/>
  <c r="AV177" i="6"/>
  <c r="AQ177" i="6"/>
  <c r="C38" i="7"/>
  <c r="G49" i="7" s="1"/>
  <c r="C180" i="6"/>
  <c r="C37" i="7" s="1"/>
  <c r="G48" i="7" s="1"/>
  <c r="F184" i="6"/>
  <c r="H41" i="7" s="1"/>
  <c r="B7" i="4"/>
  <c r="A7" i="4"/>
  <c r="B6" i="4"/>
  <c r="A6" i="4"/>
  <c r="B5" i="4"/>
  <c r="A5" i="4"/>
  <c r="B4" i="4"/>
  <c r="A4" i="4"/>
  <c r="B3" i="4"/>
  <c r="A182" i="4" s="1"/>
  <c r="A16" i="7" s="1"/>
  <c r="A26" i="7" s="1"/>
  <c r="A3" i="4"/>
  <c r="B2" i="4"/>
  <c r="A2" i="4"/>
  <c r="C183" i="4" l="1"/>
  <c r="AM177" i="4"/>
  <c r="H184" i="4"/>
  <c r="H18" i="7" s="1"/>
  <c r="C18" i="7"/>
  <c r="C28" i="7" s="1"/>
  <c r="J28" i="7" s="1"/>
  <c r="H185" i="4"/>
  <c r="H19" i="7" s="1"/>
  <c r="C19" i="7"/>
  <c r="C29" i="7" s="1"/>
  <c r="J29" i="7" s="1"/>
  <c r="C182" i="4"/>
  <c r="AH177" i="4"/>
  <c r="C20" i="7"/>
  <c r="C30" i="7" s="1"/>
  <c r="J30" i="7" s="1"/>
  <c r="H186" i="4"/>
  <c r="H20" i="7" s="1"/>
  <c r="F183" i="6"/>
  <c r="H40" i="7" s="1"/>
  <c r="F182" i="6"/>
  <c r="H39" i="7" s="1"/>
  <c r="F181" i="6"/>
  <c r="H38" i="7" s="1"/>
  <c r="F180" i="6"/>
  <c r="H37" i="7" s="1"/>
  <c r="G31" i="3"/>
  <c r="F63" i="8" s="1"/>
  <c r="F31" i="3"/>
  <c r="E63" i="8" s="1"/>
  <c r="G19" i="3"/>
  <c r="F35" i="8" s="1"/>
  <c r="H19" i="3"/>
  <c r="G35" i="8" s="1"/>
  <c r="I19" i="3"/>
  <c r="H35" i="8" s="1"/>
  <c r="J19" i="3"/>
  <c r="I35" i="8" s="1"/>
  <c r="K19" i="3"/>
  <c r="J35" i="8" s="1"/>
  <c r="J49" i="8" s="1"/>
  <c r="L19" i="3"/>
  <c r="K35" i="8" s="1"/>
  <c r="M19" i="3"/>
  <c r="L35" i="8" s="1"/>
  <c r="L49" i="8" s="1"/>
  <c r="N19" i="3"/>
  <c r="M35" i="8" s="1"/>
  <c r="O19" i="3"/>
  <c r="N35" i="8" s="1"/>
  <c r="P19" i="3"/>
  <c r="O35" i="8" s="1"/>
  <c r="O49" i="8" s="1"/>
  <c r="Q19" i="3"/>
  <c r="P35" i="8" s="1"/>
  <c r="F19" i="3"/>
  <c r="E35" i="8" s="1"/>
  <c r="B7" i="3"/>
  <c r="A7" i="3"/>
  <c r="B6" i="3"/>
  <c r="A6" i="3"/>
  <c r="B5" i="3"/>
  <c r="A5" i="3"/>
  <c r="B4" i="3"/>
  <c r="A4" i="3"/>
  <c r="B3" i="3"/>
  <c r="C14" i="3" s="1"/>
  <c r="B30" i="8" s="1"/>
  <c r="A3" i="3"/>
  <c r="B2" i="3"/>
  <c r="A2" i="3"/>
  <c r="H183" i="4" l="1"/>
  <c r="H17" i="7" s="1"/>
  <c r="C17" i="7"/>
  <c r="C27" i="7" s="1"/>
  <c r="J27" i="7" s="1"/>
  <c r="L50" i="8"/>
  <c r="C16" i="7"/>
  <c r="C26" i="7" s="1"/>
  <c r="J26" i="7" s="1"/>
  <c r="H182" i="4"/>
  <c r="H16" i="7" s="1"/>
  <c r="O50" i="8"/>
  <c r="J50" i="8"/>
  <c r="O30" i="7"/>
  <c r="C52" i="7"/>
  <c r="L52" i="7" s="1"/>
  <c r="O29" i="7"/>
  <c r="C51" i="7"/>
  <c r="L51" i="7" s="1"/>
  <c r="O28" i="7"/>
  <c r="C50" i="7"/>
  <c r="L50" i="7" s="1"/>
  <c r="C26" i="3"/>
  <c r="B58" i="8" s="1"/>
  <c r="E19" i="3"/>
  <c r="D35" i="8" s="1"/>
  <c r="E31" i="3"/>
  <c r="D63" i="8" s="1"/>
  <c r="B3" i="2"/>
  <c r="B4" i="2"/>
  <c r="B5" i="2"/>
  <c r="B6" i="2"/>
  <c r="B7" i="2"/>
  <c r="B2" i="2"/>
  <c r="A3" i="2"/>
  <c r="A4" i="2"/>
  <c r="A5" i="2"/>
  <c r="A6" i="2"/>
  <c r="A7" i="2"/>
  <c r="A2" i="2"/>
  <c r="O26" i="7" l="1"/>
  <c r="C48" i="7"/>
  <c r="L48" i="7" s="1"/>
  <c r="E62" i="7"/>
  <c r="S51" i="7"/>
  <c r="P51" i="7"/>
  <c r="C71" i="7" s="1"/>
  <c r="C30" i="2"/>
  <c r="C14" i="2"/>
  <c r="E15" i="2" s="1"/>
  <c r="P50" i="7"/>
  <c r="C70" i="7" s="1"/>
  <c r="S50" i="7"/>
  <c r="E61" i="7"/>
  <c r="S52" i="7"/>
  <c r="P52" i="7"/>
  <c r="C72" i="7" s="1"/>
  <c r="E63" i="7"/>
  <c r="O27" i="7"/>
  <c r="C49" i="7"/>
  <c r="L49" i="7" s="1"/>
  <c r="E30" i="3"/>
  <c r="D62" i="8" s="1"/>
  <c r="E29" i="3"/>
  <c r="D61" i="8" s="1"/>
  <c r="E14" i="3"/>
  <c r="D30" i="8" s="1"/>
  <c r="E18" i="3"/>
  <c r="D34" i="8" s="1"/>
  <c r="E28" i="3"/>
  <c r="D60" i="8" s="1"/>
  <c r="E27" i="3"/>
  <c r="D59" i="8" s="1"/>
  <c r="E17" i="3"/>
  <c r="D33" i="8" s="1"/>
  <c r="E26" i="3"/>
  <c r="D58" i="8" s="1"/>
  <c r="E16" i="3"/>
  <c r="D32" i="8" s="1"/>
  <c r="E15" i="3"/>
  <c r="D31" i="8" s="1"/>
  <c r="E30" i="2" l="1"/>
  <c r="E16" i="2"/>
  <c r="E33" i="2"/>
  <c r="E34" i="2"/>
  <c r="E18" i="2"/>
  <c r="E14" i="2"/>
  <c r="S49" i="7"/>
  <c r="P49" i="7"/>
  <c r="C69" i="7" s="1"/>
  <c r="E60" i="7"/>
  <c r="E17" i="2"/>
  <c r="E32" i="2"/>
  <c r="E31" i="2"/>
  <c r="G62" i="7"/>
  <c r="E17" i="9"/>
  <c r="F17" i="9" s="1"/>
  <c r="E28" i="9" s="1"/>
  <c r="D19" i="8"/>
  <c r="D18" i="8"/>
  <c r="G61" i="7"/>
  <c r="E16" i="9"/>
  <c r="F16" i="9" s="1"/>
  <c r="E27" i="9" s="1"/>
  <c r="E59" i="7"/>
  <c r="P48" i="7"/>
  <c r="C68" i="7" s="1"/>
  <c r="S48" i="7"/>
  <c r="G63" i="7"/>
  <c r="D20" i="8"/>
  <c r="E18" i="9"/>
  <c r="F18" i="9" s="1"/>
  <c r="E29" i="9" s="1"/>
  <c r="G60" i="7" l="1"/>
  <c r="E15" i="9"/>
  <c r="F15" i="9" s="1"/>
  <c r="E26" i="9" s="1"/>
  <c r="D17" i="8"/>
  <c r="D16" i="8"/>
  <c r="G59" i="7"/>
  <c r="E14" i="9"/>
  <c r="F14" i="9" s="1"/>
  <c r="E25" i="9" s="1"/>
  <c r="K48" i="8" l="1"/>
  <c r="K49" i="8" s="1"/>
  <c r="P48" i="8"/>
  <c r="P49" i="8" s="1"/>
  <c r="E71" i="8"/>
  <c r="E72" i="8" s="1"/>
  <c r="F71" i="8"/>
  <c r="F72" i="8" s="1"/>
  <c r="G48" i="8"/>
  <c r="G49" i="8" s="1"/>
  <c r="M48" i="8"/>
  <c r="M49" i="8" s="1"/>
  <c r="H48" i="8"/>
  <c r="H49" i="8" s="1"/>
  <c r="I48" i="8"/>
  <c r="I49" i="8" s="1"/>
  <c r="E48" i="8"/>
  <c r="E49" i="8" s="1"/>
  <c r="F48" i="8"/>
  <c r="F49" i="8" s="1"/>
  <c r="N48" i="8"/>
  <c r="N49" i="8" s="1"/>
  <c r="P50" i="8" l="1"/>
  <c r="K50" i="8"/>
  <c r="N50" i="8"/>
  <c r="I50" i="8"/>
  <c r="E73" i="8"/>
  <c r="F50" i="8"/>
  <c r="H50" i="8"/>
  <c r="G50" i="8"/>
  <c r="M50" i="8"/>
  <c r="F73" i="8"/>
  <c r="E50" i="8"/>
  <c r="AL177" i="6"/>
</calcChain>
</file>

<file path=xl/sharedStrings.xml><?xml version="1.0" encoding="utf-8"?>
<sst xmlns="http://schemas.openxmlformats.org/spreadsheetml/2006/main" count="973" uniqueCount="337">
  <si>
    <t>Course Code</t>
  </si>
  <si>
    <t>Batch</t>
  </si>
  <si>
    <t>Semester</t>
  </si>
  <si>
    <t>Session</t>
  </si>
  <si>
    <t>L:T:P</t>
  </si>
  <si>
    <t>3.1.0</t>
  </si>
  <si>
    <t>Sheet S1:</t>
  </si>
  <si>
    <t>Mention Program Outcomes (given by NBA)</t>
  </si>
  <si>
    <t xml:space="preserve">Mention Program Specific Outcomes(PSO's) of Computer Science and Engineering </t>
  </si>
  <si>
    <t>Sheet S2:</t>
  </si>
  <si>
    <t>Define Course Outcomes (COs) using Revised Bloom's Taxonomy</t>
  </si>
  <si>
    <t>Set Targets for CO Attainment</t>
  </si>
  <si>
    <t>Mapping of COs with POs (CO-PO Correlation Matrix)</t>
  </si>
  <si>
    <t xml:space="preserve"> Mapping of COs with PSOs (CO-PSO Correlation Matrix)</t>
  </si>
  <si>
    <t>Sheet S3:</t>
  </si>
  <si>
    <t>Direct CO Attainment using Continuous Internal Examination (CIE)</t>
  </si>
  <si>
    <t>Sheet S4:</t>
  </si>
  <si>
    <t>Direct CO Attainment using Semester End Examination (SEE)</t>
  </si>
  <si>
    <t>Sheet S5:</t>
  </si>
  <si>
    <t>Indirect CO Attainment through Course Exit Survey</t>
  </si>
  <si>
    <t>Sheet S6:</t>
  </si>
  <si>
    <t>CO Attainment and Analysis</t>
  </si>
  <si>
    <t>Sheet S7:</t>
  </si>
  <si>
    <t>PO Attainment and PSO Attainment</t>
  </si>
  <si>
    <t>Course Name</t>
  </si>
  <si>
    <t>CO</t>
  </si>
  <si>
    <t>CO1</t>
  </si>
  <si>
    <t>CO2</t>
  </si>
  <si>
    <t>CO3</t>
  </si>
  <si>
    <t>CO4</t>
  </si>
  <si>
    <t>CO5</t>
  </si>
  <si>
    <t>Course Outcomes(COs)</t>
  </si>
  <si>
    <t>Congnitive Levels</t>
  </si>
  <si>
    <t>Targets for CO Attainments</t>
  </si>
  <si>
    <t>Level</t>
  </si>
  <si>
    <t>&lt; 40%</t>
  </si>
  <si>
    <t>Aim is to attain level 3</t>
  </si>
  <si>
    <t>≥ 60%</t>
  </si>
  <si>
    <t>≥ 40% and &lt; 60%</t>
  </si>
  <si>
    <t>Course Outcomes(CO's)</t>
  </si>
  <si>
    <t>PO1</t>
  </si>
  <si>
    <t>PO2</t>
  </si>
  <si>
    <t>PO3</t>
  </si>
  <si>
    <t>PO4</t>
  </si>
  <si>
    <t>PO5</t>
  </si>
  <si>
    <t>PO6</t>
  </si>
  <si>
    <t>PO7</t>
  </si>
  <si>
    <t>PO8</t>
  </si>
  <si>
    <t>PO9</t>
  </si>
  <si>
    <t>PO10</t>
  </si>
  <si>
    <t>PO11</t>
  </si>
  <si>
    <t>PO12</t>
  </si>
  <si>
    <t>Engineering Graduates will be able to :</t>
  </si>
  <si>
    <t>At the end of course, Students will be able to :</t>
  </si>
  <si>
    <t>Program Outcomes (PO's)</t>
  </si>
  <si>
    <r>
      <t xml:space="preserve">Engineering Knowledge:  </t>
    </r>
    <r>
      <rPr>
        <sz val="11"/>
        <color indexed="8"/>
        <rFont val="Calibri"/>
        <family val="2"/>
      </rPr>
      <t>Apply the knowledge of mathematics,  science, engineering fundamentals, and an engineering specialization to the solution of complex engineering problems.</t>
    </r>
  </si>
  <si>
    <r>
      <rPr>
        <b/>
        <sz val="11"/>
        <color theme="1"/>
        <rFont val="Calibri"/>
        <family val="2"/>
        <scheme val="minor"/>
      </rPr>
      <t>Problem analysis:</t>
    </r>
    <r>
      <rPr>
        <sz val="11"/>
        <color theme="1"/>
        <rFont val="Calibri"/>
        <family val="2"/>
        <scheme val="minor"/>
      </rPr>
      <t xml:space="preserve"> Identify, formulate, review research literature, and analyze complex engineering problems reaching substantiated conclusions using first principles of mathematics, natural sciences and engineering sciences.</t>
    </r>
  </si>
  <si>
    <r>
      <rPr>
        <b/>
        <sz val="11"/>
        <color indexed="8"/>
        <rFont val="Calibri"/>
        <family val="2"/>
      </rPr>
      <t xml:space="preserve">Design/development of  solutions: </t>
    </r>
    <r>
      <rPr>
        <sz val="11"/>
        <color indexed="8"/>
        <rFont val="Calibri"/>
        <family val="2"/>
      </rPr>
      <t>Design  solutions for complex engineering problems and design system components or processes that meet the specified needs with appropriate consideration for the public health and safety,and the cultural,societal, and environmental considerations.</t>
    </r>
  </si>
  <si>
    <r>
      <rPr>
        <b/>
        <sz val="11"/>
        <color indexed="8"/>
        <rFont val="Calibri"/>
        <family val="2"/>
      </rPr>
      <t>Conduct investigations of complex problems:</t>
    </r>
    <r>
      <rPr>
        <sz val="11"/>
        <color indexed="8"/>
        <rFont val="Calibri"/>
        <family val="2"/>
      </rPr>
      <t xml:space="preserve"> Use research-based knowledge and research methods including design of experiments, analysis and interpretation of data,and synthesis of the information to provide valid conclusions.</t>
    </r>
  </si>
  <si>
    <r>
      <rPr>
        <b/>
        <sz val="11"/>
        <color indexed="8"/>
        <rFont val="Calibri"/>
        <family val="2"/>
      </rPr>
      <t xml:space="preserve">Modern tool usage: </t>
    </r>
    <r>
      <rPr>
        <sz val="11"/>
        <color indexed="8"/>
        <rFont val="Calibri"/>
        <family val="2"/>
      </rPr>
      <t>Create, select, and apply appropriate techniques, resources, and modern engineering and IT tools including prediction and modeling to complex engineering activities with an understanding of the limitations.</t>
    </r>
  </si>
  <si>
    <r>
      <rPr>
        <b/>
        <sz val="11"/>
        <color indexed="8"/>
        <rFont val="Calibri"/>
        <family val="2"/>
      </rPr>
      <t>The engineer and society:</t>
    </r>
    <r>
      <rPr>
        <sz val="11"/>
        <color indexed="8"/>
        <rFont val="Calibri"/>
        <family val="2"/>
      </rPr>
      <t xml:space="preserve"> Apply reasoning informed by the contextual knowledge to assess societal,health,safety,legal and cultural issues and the consequent responsibilities relevant to the professional engineering practice.</t>
    </r>
  </si>
  <si>
    <r>
      <rPr>
        <b/>
        <sz val="11"/>
        <color indexed="8"/>
        <rFont val="Calibri"/>
        <family val="2"/>
      </rPr>
      <t>Environment and sustainability:</t>
    </r>
    <r>
      <rPr>
        <sz val="11"/>
        <color indexed="8"/>
        <rFont val="Calibri"/>
        <family val="2"/>
      </rPr>
      <t xml:space="preserve"> Understand the impact of the professional engineering solutions in societal and environmental contexts,  and demonstrate the  knowledge  of,  and  need for sustainable development.</t>
    </r>
  </si>
  <si>
    <r>
      <rPr>
        <b/>
        <sz val="11"/>
        <color indexed="8"/>
        <rFont val="Calibri"/>
        <family val="2"/>
      </rPr>
      <t xml:space="preserve">Ethics: </t>
    </r>
    <r>
      <rPr>
        <sz val="11"/>
        <color indexed="8"/>
        <rFont val="Calibri"/>
        <family val="2"/>
      </rPr>
      <t>Apply ethical principles and commit to professional ethics and responsibilities and norms of the engineering practice.</t>
    </r>
  </si>
  <si>
    <r>
      <rPr>
        <b/>
        <sz val="11"/>
        <color indexed="8"/>
        <rFont val="Calibri"/>
        <family val="2"/>
      </rPr>
      <t xml:space="preserve">Individual and team work: </t>
    </r>
    <r>
      <rPr>
        <sz val="11"/>
        <color indexed="8"/>
        <rFont val="Calibri"/>
        <family val="2"/>
      </rPr>
      <t>Function effectively as an individual, and as a member or leader in diverse teams,and in multidisciplinary settings.</t>
    </r>
  </si>
  <si>
    <r>
      <rPr>
        <b/>
        <sz val="11"/>
        <color theme="1"/>
        <rFont val="Calibri"/>
        <family val="2"/>
        <scheme val="minor"/>
      </rPr>
      <t>Communication:</t>
    </r>
    <r>
      <rPr>
        <sz val="11"/>
        <color theme="1"/>
        <rFont val="Calibri"/>
        <family val="2"/>
        <scheme val="minor"/>
      </rPr>
      <t xml:space="preserve"> Communicate effectively on complex engineering activities with the engineering community and with society at large, such as, being able to comprehend and write effective reports and design documentation, make effective presentations,and give and receive clear instructions.</t>
    </r>
  </si>
  <si>
    <r>
      <rPr>
        <b/>
        <sz val="11"/>
        <color indexed="8"/>
        <rFont val="Calibri"/>
        <family val="2"/>
      </rPr>
      <t xml:space="preserve">Project  management and  finance: </t>
    </r>
    <r>
      <rPr>
        <sz val="11"/>
        <color indexed="8"/>
        <rFont val="Calibri"/>
        <family val="2"/>
      </rPr>
      <t xml:space="preserve"> Demonstrate  knowledge  and understanding  of  the engineering and management principles and apply these to one’s own work, as a member and leader in a team, to manage projects and in multidisciplinary environments.</t>
    </r>
  </si>
  <si>
    <t>Program Specific Outcomes (PSO's)</t>
  </si>
  <si>
    <t>Marks</t>
  </si>
  <si>
    <t xml:space="preserve">% of students getting marks ≥ 60% </t>
  </si>
  <si>
    <t>PSO1</t>
  </si>
  <si>
    <t>Comprehend the core subjects of CSE and apply them to resolve domain specific tribulations.</t>
  </si>
  <si>
    <t>Extrapolate the fundamental concepts in engineering and to apply latest technology with programming language skills to develop, test, implement and maintain software products.</t>
  </si>
  <si>
    <t>PSO2</t>
  </si>
  <si>
    <t>After completing their graduation, students of Computer Science and Engineering will be able to do :</t>
  </si>
  <si>
    <t>Mapping Strength</t>
  </si>
  <si>
    <t>CO-PO Mapping</t>
  </si>
  <si>
    <t>CO-PSO Mapping</t>
  </si>
  <si>
    <t>Assessment Plan And Assessment Instruments/Tools</t>
  </si>
  <si>
    <t>Q1</t>
  </si>
  <si>
    <t>Q2</t>
  </si>
  <si>
    <t>Q3</t>
  </si>
  <si>
    <t>Q4</t>
  </si>
  <si>
    <t>Q5</t>
  </si>
  <si>
    <t>Q6</t>
  </si>
  <si>
    <t>Y</t>
  </si>
  <si>
    <t>Questions</t>
  </si>
  <si>
    <t>Sessional 1 (Class Test 1)</t>
  </si>
  <si>
    <t>Sessional 2  (Class Test 2)</t>
  </si>
  <si>
    <t>Ast. 1</t>
  </si>
  <si>
    <t>Ast. 2</t>
  </si>
  <si>
    <t>Direct Assessment using Semester End Examination (SEE)</t>
  </si>
  <si>
    <t>SEE</t>
  </si>
  <si>
    <t>Course Exit Survey</t>
  </si>
  <si>
    <t>Ast. 3</t>
  </si>
  <si>
    <t>Ast. 4</t>
  </si>
  <si>
    <t>Ast. 5</t>
  </si>
  <si>
    <t>Assignments/Quizes</t>
  </si>
  <si>
    <t>Q.Nos.</t>
  </si>
  <si>
    <t>S.No.</t>
  </si>
  <si>
    <t>Univ. Roll No.</t>
  </si>
  <si>
    <t>Total Marks Obtained</t>
  </si>
  <si>
    <t>&gt;=60%</t>
  </si>
  <si>
    <t>Level (3,2,1)</t>
  </si>
  <si>
    <t>Y/N</t>
  </si>
  <si>
    <t>Total Marks Attempted</t>
  </si>
  <si>
    <t xml:space="preserve">No. of students scoring </t>
  </si>
  <si>
    <t>Average</t>
  </si>
  <si>
    <t>Indirect Assessment using Course Exit Survey (CES)</t>
  </si>
  <si>
    <t>Sessional 2 (Class Test 2)</t>
  </si>
  <si>
    <t>Number of Students</t>
  </si>
  <si>
    <t>CO Attained      (On Scale of 3)</t>
  </si>
  <si>
    <t>Name                     Max Marks</t>
  </si>
  <si>
    <t>Name                      Max Rating</t>
  </si>
  <si>
    <t>Rating Given</t>
  </si>
  <si>
    <t>Out of</t>
  </si>
  <si>
    <t>CO Attained             (On Scale of 3)</t>
  </si>
  <si>
    <t>Sheet S8:</t>
  </si>
  <si>
    <t>CO Attainment Gap and Closure of Quality Loop</t>
  </si>
  <si>
    <r>
      <t xml:space="preserve">Direct CO Attainment                     </t>
    </r>
    <r>
      <rPr>
        <b/>
        <sz val="8"/>
        <color theme="1"/>
        <rFont val="Calibri"/>
        <family val="2"/>
        <scheme val="minor"/>
      </rPr>
      <t>(CO_Direct = 0.33*CO_CIE + 0.67*CO_SEE)</t>
    </r>
  </si>
  <si>
    <r>
      <t xml:space="preserve">CO Attained using SEE </t>
    </r>
    <r>
      <rPr>
        <b/>
        <sz val="8"/>
        <color theme="1"/>
        <rFont val="Calibri"/>
        <family val="2"/>
        <scheme val="minor"/>
      </rPr>
      <t>(CO_SEE)</t>
    </r>
  </si>
  <si>
    <r>
      <t xml:space="preserve">CO Attained Using CIE </t>
    </r>
    <r>
      <rPr>
        <b/>
        <sz val="8"/>
        <color theme="1"/>
        <rFont val="Calibri"/>
        <family val="2"/>
        <scheme val="minor"/>
      </rPr>
      <t>(CO_CIE)</t>
    </r>
  </si>
  <si>
    <t>Direct CO Attainment       (On Scale of 3)</t>
  </si>
  <si>
    <t>Direct CO Attainment (CO_Direct)</t>
  </si>
  <si>
    <t>Indirect CO Attainment (CO_Indirect)</t>
  </si>
  <si>
    <r>
      <t xml:space="preserve">Indirect CO Attainment             </t>
    </r>
    <r>
      <rPr>
        <b/>
        <sz val="8"/>
        <color theme="1"/>
        <rFont val="Calibri"/>
        <family val="2"/>
        <scheme val="minor"/>
      </rPr>
      <t>(CO_Indirect)</t>
    </r>
  </si>
  <si>
    <r>
      <t xml:space="preserve">Indirect CO Attainment           </t>
    </r>
    <r>
      <rPr>
        <b/>
        <sz val="8"/>
        <color theme="1"/>
        <rFont val="Calibri"/>
        <family val="2"/>
        <scheme val="minor"/>
      </rPr>
      <t xml:space="preserve"> (On scale of 3)</t>
    </r>
  </si>
  <si>
    <r>
      <t xml:space="preserve">Direct CO Attainment     </t>
    </r>
    <r>
      <rPr>
        <b/>
        <sz val="8"/>
        <color theme="1"/>
        <rFont val="Calibri"/>
        <family val="2"/>
        <scheme val="minor"/>
      </rPr>
      <t>(CO_Direct)</t>
    </r>
  </si>
  <si>
    <r>
      <t xml:space="preserve">Indirect CO Attainment </t>
    </r>
    <r>
      <rPr>
        <b/>
        <sz val="8"/>
        <color theme="1"/>
        <rFont val="Calibri"/>
        <family val="2"/>
        <scheme val="minor"/>
      </rPr>
      <t>(CO_Indirect)</t>
    </r>
  </si>
  <si>
    <r>
      <t xml:space="preserve">CO Attainment                                           </t>
    </r>
    <r>
      <rPr>
        <b/>
        <sz val="8"/>
        <color theme="1"/>
        <rFont val="Calibri"/>
        <family val="2"/>
        <scheme val="minor"/>
      </rPr>
      <t xml:space="preserve"> (CO = 0.9*CO_Direct + 0.1*CO_Indirect)</t>
    </r>
  </si>
  <si>
    <r>
      <t xml:space="preserve">CO Attainment    </t>
    </r>
    <r>
      <rPr>
        <b/>
        <sz val="8"/>
        <color theme="1"/>
        <rFont val="Calibri"/>
        <family val="2"/>
        <scheme val="minor"/>
      </rPr>
      <t xml:space="preserve"> (On scale of 3)</t>
    </r>
  </si>
  <si>
    <t>CO Attainment</t>
  </si>
  <si>
    <t>CO Targets</t>
  </si>
  <si>
    <t>PO</t>
  </si>
  <si>
    <t>Relevant COs</t>
  </si>
  <si>
    <t>Average of attainments of Relevent COs</t>
  </si>
  <si>
    <t>PO Attainment</t>
  </si>
  <si>
    <t>PSO Attainment</t>
  </si>
  <si>
    <t>PSO</t>
  </si>
  <si>
    <r>
      <t xml:space="preserve">PO Attainment </t>
    </r>
    <r>
      <rPr>
        <b/>
        <sz val="8"/>
        <color theme="1"/>
        <rFont val="Calibri"/>
        <family val="2"/>
        <scheme val="minor"/>
      </rPr>
      <t>(normalized to 3)</t>
    </r>
  </si>
  <si>
    <r>
      <t>PSO Attainment</t>
    </r>
    <r>
      <rPr>
        <b/>
        <sz val="8"/>
        <color theme="1"/>
        <rFont val="Calibri"/>
        <family val="2"/>
        <scheme val="minor"/>
      </rPr>
      <t xml:space="preserve"> (normalized to 3)</t>
    </r>
  </si>
  <si>
    <t>CO Attainment Gap</t>
  </si>
  <si>
    <r>
      <t>CO Attainment Gap</t>
    </r>
    <r>
      <rPr>
        <b/>
        <sz val="8"/>
        <color theme="1"/>
        <rFont val="Calibri"/>
        <family val="2"/>
        <scheme val="minor"/>
      </rPr>
      <t xml:space="preserve"> (Target - Attainment)</t>
    </r>
  </si>
  <si>
    <t>If Gap &gt; 0 : Target not attained</t>
  </si>
  <si>
    <t>CO Attained                                                                   (% of students getting ≥ 60% marks)</t>
  </si>
  <si>
    <t>CO Attained                                                                   (% of students giving ≥60% Rating)</t>
  </si>
  <si>
    <t>If Gap ≤ 0 : Target  attained</t>
  </si>
  <si>
    <t>Closure of Quality Loop</t>
  </si>
  <si>
    <t>Modification of targets where Achieved</t>
  </si>
  <si>
    <t>Action proposed to bridge the gap where targets are not achieved</t>
  </si>
  <si>
    <t>Time devoted to each CO was quite adequate.</t>
  </si>
  <si>
    <t>Assessments were relevant to stated COs.</t>
  </si>
  <si>
    <t>Course Outcomes, COs, were discussed upfront and clear.</t>
  </si>
  <si>
    <t>Examples relevant to COs were worked out well and useful</t>
  </si>
  <si>
    <r>
      <t xml:space="preserve">CO Attainment                </t>
    </r>
    <r>
      <rPr>
        <b/>
        <sz val="8"/>
        <color theme="1"/>
        <rFont val="Calibri"/>
        <family val="2"/>
        <scheme val="minor"/>
      </rPr>
      <t>(On Scale of 3)</t>
    </r>
  </si>
  <si>
    <r>
      <t xml:space="preserve">PO Attainment                       </t>
    </r>
    <r>
      <rPr>
        <b/>
        <sz val="8"/>
        <color theme="1"/>
        <rFont val="Calibri"/>
        <family val="2"/>
        <scheme val="minor"/>
      </rPr>
      <t>Attainment of PO = (Actual Mapping strength/Maximum Mapping Strength)* Average of attainments of relevent COs</t>
    </r>
  </si>
  <si>
    <r>
      <t xml:space="preserve">PSO Attainment                       </t>
    </r>
    <r>
      <rPr>
        <b/>
        <sz val="8"/>
        <color theme="1"/>
        <rFont val="Calibri"/>
        <family val="2"/>
        <scheme val="minor"/>
      </rPr>
      <t>Attainment of PSO = (Actual Mapping strength/Maximum Mapping Strength)* Average of attainments of relevent COs</t>
    </r>
  </si>
  <si>
    <t>Instructional Activities helped in the attainments of COs.</t>
  </si>
  <si>
    <t>For Each CO, Questions were answered by students on scale of 1 to 5 - most negative to most positive response.</t>
  </si>
  <si>
    <t>CO Attained (% of students getting ≥ 60% marks)</t>
  </si>
  <si>
    <r>
      <t xml:space="preserve">Life-long learning: </t>
    </r>
    <r>
      <rPr>
        <sz val="11"/>
        <color indexed="8"/>
        <rFont val="Calibri"/>
        <family val="2"/>
      </rPr>
      <t xml:space="preserve">Recognize the need for and have the preparation and ability to engage in independent and life-long learning in the broadest context of technological change. </t>
    </r>
  </si>
  <si>
    <t>Direct Assessment using Continuous Internal Examination (CIE)</t>
  </si>
  <si>
    <t>Understand</t>
  </si>
  <si>
    <t>Name                      Max Marks</t>
  </si>
  <si>
    <t>Microprocessor</t>
  </si>
  <si>
    <t>KCS403</t>
  </si>
  <si>
    <t>2020 2024</t>
  </si>
  <si>
    <t>2021 2022</t>
  </si>
  <si>
    <t>Understand, Analyze</t>
  </si>
  <si>
    <t>Understand, Apply</t>
  </si>
  <si>
    <t>To discuss basic fundamental concepts of Microprocessors and their types</t>
  </si>
  <si>
    <t>Analyze a detailed s/w &amp; h/w structure of the 8085 Microprocessor along with its properties.</t>
  </si>
  <si>
    <t>Analyze a detailed s/w &amp; h/w structure of the 8086 Microprocessor along with its properties.</t>
  </si>
  <si>
    <t>To understand 8085/8086  Microprocessor based assembly programming techniques</t>
  </si>
  <si>
    <t>To understand different peripheral devices and illustrate how the different peripherals are interfaced with (8085/8086) Microprocessor.</t>
  </si>
  <si>
    <t>Ibad Ur Razzaq</t>
  </si>
  <si>
    <t>Ikshit Rastogi</t>
  </si>
  <si>
    <t>Janit Kumar</t>
  </si>
  <si>
    <t xml:space="preserve">Jatin Chaudhary </t>
  </si>
  <si>
    <t>Jhalak Bhardwaj</t>
  </si>
  <si>
    <t>Jyoti Saini</t>
  </si>
  <si>
    <t>Keshav Chouhan</t>
  </si>
  <si>
    <t>Khushi Tyagi</t>
  </si>
  <si>
    <t>Kumkum Joshi</t>
  </si>
  <si>
    <t>Kunal Sharma</t>
  </si>
  <si>
    <t>Lakshya Gupta</t>
  </si>
  <si>
    <t xml:space="preserve">Lipakshi Rana </t>
  </si>
  <si>
    <t>Manasvi Agarwal</t>
  </si>
  <si>
    <t>Manu Sharma</t>
  </si>
  <si>
    <t>Mayank Pandey</t>
  </si>
  <si>
    <t>Md Vadiyat Naqvi</t>
  </si>
  <si>
    <t>Mohak Singh Rajput</t>
  </si>
  <si>
    <t>Mohammad Amaan</t>
  </si>
  <si>
    <t>Mohammad Arsh</t>
  </si>
  <si>
    <t>Mohammad Askari</t>
  </si>
  <si>
    <t>Mohammad Saad</t>
  </si>
  <si>
    <t>Mohammad Shahvez</t>
  </si>
  <si>
    <t>Mohd. Wasil</t>
  </si>
  <si>
    <t>Mohd Faraz</t>
  </si>
  <si>
    <t xml:space="preserve">Mohd. Nihal Khan </t>
  </si>
  <si>
    <t>Mohd Qadir Huda</t>
  </si>
  <si>
    <t>Mohd Sahil Saifi</t>
  </si>
  <si>
    <t>Mohd Sharik</t>
  </si>
  <si>
    <t>Mohd. Shavez Ali</t>
  </si>
  <si>
    <t>Mohd Suhail</t>
  </si>
  <si>
    <t>Mohd Umair Khan</t>
  </si>
  <si>
    <t>Mohd Zaid Amaan</t>
  </si>
  <si>
    <t>Monika Giri</t>
  </si>
  <si>
    <t>Mukul Kumar</t>
  </si>
  <si>
    <t>Nagendra</t>
  </si>
  <si>
    <t>Naman Saxena</t>
  </si>
  <si>
    <t>Neha Kataria</t>
  </si>
  <si>
    <t>Nikita</t>
  </si>
  <si>
    <t>Nishant Pundir</t>
  </si>
  <si>
    <t>Noman Naeem</t>
  </si>
  <si>
    <t>Om Bajpai</t>
  </si>
  <si>
    <t>Palak Chauhan</t>
  </si>
  <si>
    <t>Palak Rani</t>
  </si>
  <si>
    <t>Pankaj Gangwar</t>
  </si>
  <si>
    <t>Piyush</t>
  </si>
  <si>
    <t>Piyush Gupta</t>
  </si>
  <si>
    <t>Prashant Sharma</t>
  </si>
  <si>
    <t>Prateek Singh</t>
  </si>
  <si>
    <t>Pratham Vyas</t>
  </si>
  <si>
    <t>Preetam Singh</t>
  </si>
  <si>
    <t>Prince Kumar</t>
  </si>
  <si>
    <t>Priyank Chauhan</t>
  </si>
  <si>
    <t>Priyok Roy</t>
  </si>
  <si>
    <t>Pushpendra</t>
  </si>
  <si>
    <t>Abhay Bhatnagar</t>
  </si>
  <si>
    <t>Abhay Chauhan</t>
  </si>
  <si>
    <t>Abhay Pratap Singh</t>
  </si>
  <si>
    <t>Abhijeet</t>
  </si>
  <si>
    <t>Abhilash Sharma Paras</t>
  </si>
  <si>
    <t>Abhishek Kumar</t>
  </si>
  <si>
    <t>Aditya Agarwal</t>
  </si>
  <si>
    <t>Aditya Mudgal</t>
  </si>
  <si>
    <t>Aditya Saraswat</t>
  </si>
  <si>
    <t>Aditya Singh</t>
  </si>
  <si>
    <t>Aditya Tyagi</t>
  </si>
  <si>
    <t>Akash Sharma</t>
  </si>
  <si>
    <t>Akshay Kumar</t>
  </si>
  <si>
    <t>Akshit Tyaagi</t>
  </si>
  <si>
    <t>Ali Samin Raza</t>
  </si>
  <si>
    <t>Aman</t>
  </si>
  <si>
    <t>Aman Ruhela</t>
  </si>
  <si>
    <t>Anant Agarwal</t>
  </si>
  <si>
    <t>Anmol Choudhary</t>
  </si>
  <si>
    <t>Annu Singh</t>
  </si>
  <si>
    <t>Ansh Raj Vardhan</t>
  </si>
  <si>
    <t>Anuj Singh</t>
  </si>
  <si>
    <t>Anushka Gupta</t>
  </si>
  <si>
    <t>Areeba</t>
  </si>
  <si>
    <t>Arpit Sharma</t>
  </si>
  <si>
    <t>Aryan Khanna</t>
  </si>
  <si>
    <t>Ayush Sharma</t>
  </si>
  <si>
    <t>Ayush Vishnoi</t>
  </si>
  <si>
    <t>Ayushmaan Singh</t>
  </si>
  <si>
    <t>Bhaskar Saini</t>
  </si>
  <si>
    <t>Bhavya Singh</t>
  </si>
  <si>
    <t>Chaitanya Dhiman</t>
  </si>
  <si>
    <t>Deepak Singh Chauhan</t>
  </si>
  <si>
    <t>Devyani Goyal</t>
  </si>
  <si>
    <t>Dhananjay Singh Saini</t>
  </si>
  <si>
    <t>Dharmendra Pratap Singh</t>
  </si>
  <si>
    <t>Dhruv Chauhan</t>
  </si>
  <si>
    <t>Dhruv Raheja</t>
  </si>
  <si>
    <t>Divi Agarwal</t>
  </si>
  <si>
    <t>Divjot Singh Sahi</t>
  </si>
  <si>
    <t>Divyanshu Gupta</t>
  </si>
  <si>
    <t>Divyanshu Yadav</t>
  </si>
  <si>
    <t>Fiza Zehra</t>
  </si>
  <si>
    <t>Garvita Tyagi</t>
  </si>
  <si>
    <t>Gaurvi Bhardwaj</t>
  </si>
  <si>
    <t>Gautam Prakash</t>
  </si>
  <si>
    <t>Harsh Chauhan</t>
  </si>
  <si>
    <t>Harsh Vardhan Singh</t>
  </si>
  <si>
    <t>Harshit Saxena</t>
  </si>
  <si>
    <t>Hemant Ahlawat</t>
  </si>
  <si>
    <t>Himanshu Maurya</t>
  </si>
  <si>
    <t>Himanshu Singh</t>
  </si>
  <si>
    <t>Rachit Tiwari</t>
  </si>
  <si>
    <t>Rajat Chauhan</t>
  </si>
  <si>
    <t>Ranjeet Kumar</t>
  </si>
  <si>
    <t>Rini Srivastava</t>
  </si>
  <si>
    <t>Rishi Kumar Singh</t>
  </si>
  <si>
    <t>Rishikesh Jha</t>
  </si>
  <si>
    <t>Ritik Tyagi</t>
  </si>
  <si>
    <t>Riya Pandey</t>
  </si>
  <si>
    <t>Rohit Sanwal</t>
  </si>
  <si>
    <t>Sahil Rastogi</t>
  </si>
  <si>
    <t>Saniya Malik</t>
  </si>
  <si>
    <t>Sanskar Varshney</t>
  </si>
  <si>
    <t>Sarthak Srivastava</t>
  </si>
  <si>
    <t>Satyam Singhal</t>
  </si>
  <si>
    <t>Saurabh Saini</t>
  </si>
  <si>
    <t>Seha Prajapati</t>
  </si>
  <si>
    <t>Shahid Raja</t>
  </si>
  <si>
    <t>Shariq Saifi</t>
  </si>
  <si>
    <t>Shaurya Saraswat</t>
  </si>
  <si>
    <t>Shubham Chauhan</t>
  </si>
  <si>
    <t>Shubhangi Rawat</t>
  </si>
  <si>
    <t>Sidra Tul Muntha</t>
  </si>
  <si>
    <t>Suhail Alam</t>
  </si>
  <si>
    <t>Suraj Prasad Kalauni</t>
  </si>
  <si>
    <t>Syed Quaid Hussain</t>
  </si>
  <si>
    <t>Tanmay Dimri</t>
  </si>
  <si>
    <t>Tanya Bhatnagar</t>
  </si>
  <si>
    <t>Tushagra Rajpoot</t>
  </si>
  <si>
    <t>Tushar Olakh</t>
  </si>
  <si>
    <t>Tushar Sachdeva</t>
  </si>
  <si>
    <t>Tushar Sharma</t>
  </si>
  <si>
    <t>Tushar Singh</t>
  </si>
  <si>
    <t>Udit Gupta</t>
  </si>
  <si>
    <t>Ujjwal Arya</t>
  </si>
  <si>
    <t>Vaibhav Malhotra</t>
  </si>
  <si>
    <t>Vaishali Yadav</t>
  </si>
  <si>
    <t>Vanshika Chaudhary</t>
  </si>
  <si>
    <t>Vanshita Chauhan</t>
  </si>
  <si>
    <t>Varun Sharma</t>
  </si>
  <si>
    <t>Vibhor Kumar Vatsa</t>
  </si>
  <si>
    <t>Vineet Chaudhary</t>
  </si>
  <si>
    <t>Vinod Tiwari</t>
  </si>
  <si>
    <t>Yasar Khan</t>
  </si>
  <si>
    <t>Yash Bhatnagar</t>
  </si>
  <si>
    <t>Yash Rudra</t>
  </si>
  <si>
    <t>Yuvraj Singh</t>
  </si>
  <si>
    <t>Aditya Chauhan</t>
  </si>
  <si>
    <t>Jaun Naqvi</t>
  </si>
  <si>
    <t>Sanskar Saxena</t>
  </si>
  <si>
    <t>Vidushi Chaudhary</t>
  </si>
  <si>
    <t>Utkarsh Tomar</t>
  </si>
  <si>
    <t>Focusing more on understanding the microprocessor basics</t>
  </si>
  <si>
    <t>Practising more conceptual questions based on instruction sets of 8085 M.P.</t>
  </si>
  <si>
    <t>Focus on understanding instruction set of 8086 M.P.</t>
  </si>
  <si>
    <t>More practice questions on programming techniques using 8085/8086.</t>
  </si>
  <si>
    <t>Improving understanding of the interfacing Ics.</t>
  </si>
  <si>
    <t>CO Attained (On Scale of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</si>
</sst>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b/>
      <sz val="14"/>
      <color theme="1"/>
      <name val="Calibri"/>
      <family val="2"/>
      <scheme val="minor"/>
    </font>
    <font>
      <b/>
      <sz val="11"/>
      <color indexed="8"/>
      <name val="Calibri"/>
      <family val="2"/>
    </font>
    <font>
      <sz val="11"/>
      <color indexed="8"/>
      <name val="Calibri"/>
      <family val="2"/>
    </font>
    <font>
      <sz val="10"/>
      <color theme="1"/>
      <name val="Times New Roman"/>
      <family val="1"/>
    </font>
    <font>
      <sz val="9"/>
      <color theme="1"/>
      <name val="Calibri"/>
      <family val="2"/>
      <scheme val="minor"/>
    </font>
    <font>
      <sz val="9"/>
      <name val="Calibri"/>
      <family val="2"/>
      <scheme val="minor"/>
    </font>
    <font>
      <sz val="9"/>
      <name val="Calibri"/>
      <family val="2"/>
    </font>
    <font>
      <sz val="9"/>
      <name val="Arial"/>
      <family val="2"/>
    </font>
    <font>
      <b/>
      <sz val="9"/>
      <color theme="1"/>
      <name val="Calibri"/>
      <family val="2"/>
      <scheme val="minor"/>
    </font>
    <font>
      <b/>
      <sz val="8"/>
      <color theme="1"/>
      <name val="Calibri"/>
      <family val="2"/>
      <scheme val="minor"/>
    </font>
    <font>
      <b/>
      <sz val="10"/>
      <color theme="1"/>
      <name val="Times New Roman"/>
      <family val="1"/>
    </font>
    <font>
      <sz val="11"/>
      <name val="Calibri"/>
      <family val="2"/>
      <scheme val="minor"/>
    </font>
    <font>
      <b/>
      <sz val="9"/>
      <name val="Calibri"/>
      <family val="2"/>
      <scheme val="minor"/>
    </font>
    <font>
      <b/>
      <sz val="9"/>
      <name val="Times New Roman"/>
      <family val="1"/>
    </font>
    <font>
      <b/>
      <sz val="11"/>
      <name val="Calibri"/>
      <family val="2"/>
      <scheme val="minor"/>
    </font>
    <font>
      <sz val="10"/>
      <color rgb="FF000000"/>
      <name val="Times New Roman"/>
      <family val="1"/>
    </font>
    <font>
      <sz val="10"/>
      <color rgb="FF212529"/>
      <name val="Times New Roman"/>
      <family val="1"/>
    </font>
    <font>
      <sz val="10"/>
      <color theme="1"/>
      <name val="Calibri"/>
      <family val="2"/>
      <scheme val="minor"/>
    </font>
    <font>
      <sz val="10"/>
      <name val="Times New Roman"/>
      <family val="1"/>
    </font>
    <font>
      <sz val="9"/>
      <color theme="1"/>
      <name val="Times New Roman"/>
      <family val="1"/>
    </font>
    <font>
      <b/>
      <sz val="12"/>
      <color theme="1"/>
      <name val="Calibri"/>
      <family val="2"/>
      <scheme val="minor"/>
    </font>
    <font>
      <sz val="12"/>
      <color theme="1"/>
      <name val="Calibri"/>
      <family val="2"/>
      <scheme val="minor"/>
    </font>
    <font>
      <sz val="12"/>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267">
    <xf numFmtId="0" fontId="0" fillId="0" borderId="0" xfId="0"/>
    <xf numFmtId="0" fontId="1" fillId="0" borderId="0" xfId="0" applyFont="1"/>
    <xf numFmtId="0" fontId="0" fillId="0" borderId="0" xfId="0" applyAlignment="1"/>
    <xf numFmtId="0" fontId="0" fillId="0" borderId="1" xfId="0" applyBorder="1" applyAlignment="1">
      <alignment wrapText="1"/>
    </xf>
    <xf numFmtId="0" fontId="1" fillId="0" borderId="1" xfId="0" applyFont="1" applyBorder="1" applyAlignment="1">
      <alignment wrapText="1"/>
    </xf>
    <xf numFmtId="0" fontId="0" fillId="0" borderId="1" xfId="0" applyBorder="1"/>
    <xf numFmtId="0" fontId="1" fillId="0" borderId="0" xfId="0" applyFont="1" applyAlignment="1">
      <alignment horizontal="center" wrapText="1"/>
    </xf>
    <xf numFmtId="0" fontId="0" fillId="0" borderId="0" xfId="0" applyAlignment="1">
      <alignment horizontal="left" wrapText="1"/>
    </xf>
    <xf numFmtId="0" fontId="0" fillId="0" borderId="0" xfId="0" applyBorder="1" applyAlignment="1"/>
    <xf numFmtId="0" fontId="0" fillId="0" borderId="1" xfId="0" applyBorder="1" applyAlignment="1">
      <alignment vertical="center"/>
    </xf>
    <xf numFmtId="0" fontId="1" fillId="0" borderId="1" xfId="0" applyFont="1" applyBorder="1"/>
    <xf numFmtId="0" fontId="0" fillId="0" borderId="0" xfId="0" applyAlignment="1">
      <alignment horizontal="center"/>
    </xf>
    <xf numFmtId="0" fontId="6" fillId="0" borderId="0" xfId="0" applyFont="1"/>
    <xf numFmtId="0" fontId="6" fillId="0" borderId="0" xfId="0" applyFont="1" applyAlignment="1">
      <alignment horizontal="center" vertical="center"/>
    </xf>
    <xf numFmtId="0" fontId="8" fillId="0" borderId="2" xfId="0" applyFont="1" applyFill="1" applyBorder="1" applyAlignment="1">
      <alignment horizontal="left" vertical="top" wrapText="1"/>
    </xf>
    <xf numFmtId="0" fontId="6" fillId="0" borderId="1" xfId="0" applyFont="1" applyBorder="1" applyAlignment="1">
      <alignment horizontal="right"/>
    </xf>
    <xf numFmtId="0" fontId="6" fillId="0" borderId="1" xfId="0" applyFont="1" applyBorder="1"/>
    <xf numFmtId="0" fontId="6" fillId="0" borderId="1" xfId="0" applyFont="1" applyBorder="1" applyAlignment="1">
      <alignment horizontal="center"/>
    </xf>
    <xf numFmtId="0" fontId="6"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0" borderId="0" xfId="0" applyFont="1" applyFill="1" applyBorder="1" applyAlignment="1">
      <alignment horizontal="center" vertical="top" wrapText="1"/>
    </xf>
    <xf numFmtId="0" fontId="6" fillId="0" borderId="1" xfId="0" applyFont="1" applyFill="1" applyBorder="1" applyAlignment="1">
      <alignment wrapText="1"/>
    </xf>
    <xf numFmtId="1" fontId="10" fillId="0" borderId="1" xfId="0" applyNumberFormat="1" applyFont="1" applyBorder="1" applyAlignment="1">
      <alignment horizontal="center" vertical="center"/>
    </xf>
    <xf numFmtId="1" fontId="10"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Border="1" applyAlignment="1">
      <alignment horizontal="center" wrapText="1"/>
    </xf>
    <xf numFmtId="0" fontId="6" fillId="0" borderId="1" xfId="0" applyFont="1" applyFill="1" applyBorder="1"/>
    <xf numFmtId="0" fontId="2" fillId="0" borderId="0" xfId="0" applyFont="1" applyAlignment="1">
      <alignment horizontal="left"/>
    </xf>
    <xf numFmtId="0" fontId="0" fillId="0" borderId="1" xfId="0" applyFont="1" applyBorder="1" applyAlignment="1">
      <alignment horizontal="center" wrapText="1"/>
    </xf>
    <xf numFmtId="0" fontId="0" fillId="0" borderId="0" xfId="0" applyAlignment="1">
      <alignment wrapText="1"/>
    </xf>
    <xf numFmtId="0" fontId="1" fillId="0" borderId="1" xfId="0" applyFont="1" applyBorder="1" applyAlignment="1">
      <alignment horizontal="center" vertical="center"/>
    </xf>
    <xf numFmtId="0" fontId="2" fillId="0" borderId="0" xfId="0" applyFont="1" applyAlignment="1">
      <alignment horizontal="center" wrapText="1"/>
    </xf>
    <xf numFmtId="0" fontId="0" fillId="0" borderId="3" xfId="0"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0" fillId="0" borderId="0" xfId="0" applyFont="1" applyBorder="1" applyAlignment="1">
      <alignment horizont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3" xfId="0" applyFont="1" applyBorder="1"/>
    <xf numFmtId="0" fontId="12" fillId="0" borderId="1" xfId="0" applyFont="1" applyBorder="1" applyAlignment="1">
      <alignment horizontal="center" vertical="center" wrapText="1"/>
    </xf>
    <xf numFmtId="0" fontId="1" fillId="0" borderId="1" xfId="0" applyFont="1" applyBorder="1" applyAlignment="1">
      <alignment vertical="center"/>
    </xf>
    <xf numFmtId="0" fontId="1" fillId="0" borderId="3" xfId="0" applyFont="1" applyBorder="1" applyAlignment="1">
      <alignment horizontal="center" vertical="center"/>
    </xf>
    <xf numFmtId="1" fontId="0" fillId="0" borderId="1" xfId="0" applyNumberFormat="1" applyFont="1" applyBorder="1" applyAlignment="1">
      <alignment wrapText="1"/>
    </xf>
    <xf numFmtId="1" fontId="0" fillId="0" borderId="1" xfId="0" applyNumberFormat="1" applyBorder="1"/>
    <xf numFmtId="2" fontId="0" fillId="0" borderId="1" xfId="0" applyNumberFormat="1" applyBorder="1"/>
    <xf numFmtId="0" fontId="6" fillId="2" borderId="1" xfId="0" applyFont="1" applyFill="1" applyBorder="1" applyAlignment="1">
      <alignment horizontal="center" vertical="center" wrapText="1"/>
    </xf>
    <xf numFmtId="0" fontId="0" fillId="0" borderId="0" xfId="0" applyBorder="1"/>
    <xf numFmtId="1" fontId="10" fillId="0" borderId="0" xfId="0" applyNumberFormat="1" applyFont="1" applyBorder="1" applyAlignment="1">
      <alignment vertical="top"/>
    </xf>
    <xf numFmtId="1" fontId="10" fillId="0" borderId="0" xfId="0" applyNumberFormat="1" applyFont="1" applyBorder="1" applyAlignment="1">
      <alignment horizontal="center" vertical="center"/>
    </xf>
    <xf numFmtId="1" fontId="10" fillId="0" borderId="0" xfId="0" applyNumberFormat="1" applyFont="1" applyBorder="1" applyAlignment="1">
      <alignment vertical="center"/>
    </xf>
    <xf numFmtId="1" fontId="6" fillId="0" borderId="0" xfId="0" applyNumberFormat="1" applyFont="1" applyBorder="1" applyAlignment="1">
      <alignment horizontal="center" vertical="center"/>
    </xf>
    <xf numFmtId="0" fontId="6" fillId="0" borderId="0" xfId="0" applyFont="1" applyBorder="1" applyAlignment="1">
      <alignment vertical="center"/>
    </xf>
    <xf numFmtId="1" fontId="10" fillId="0" borderId="0" xfId="0" applyNumberFormat="1" applyFont="1" applyBorder="1" applyAlignment="1">
      <alignment vertical="top" wrapText="1"/>
    </xf>
    <xf numFmtId="0" fontId="6" fillId="0" borderId="0" xfId="0" applyFont="1" applyBorder="1"/>
    <xf numFmtId="0" fontId="6"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1" fontId="7" fillId="0" borderId="1" xfId="0" applyNumberFormat="1" applyFont="1" applyBorder="1" applyAlignment="1">
      <alignment horizontal="center" wrapText="1"/>
    </xf>
    <xf numFmtId="0" fontId="15" fillId="0" borderId="0"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xf>
    <xf numFmtId="0" fontId="7" fillId="0" borderId="1"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center" vertical="center"/>
    </xf>
    <xf numFmtId="0" fontId="0" fillId="0" borderId="0" xfId="0" applyBorder="1" applyAlignment="1">
      <alignment horizontal="center"/>
    </xf>
    <xf numFmtId="0" fontId="0" fillId="0" borderId="0" xfId="0" applyFill="1"/>
    <xf numFmtId="0" fontId="6" fillId="0" borderId="0" xfId="0" applyFont="1" applyFill="1" applyBorder="1" applyAlignment="1">
      <alignment horizontal="center" wrapText="1"/>
    </xf>
    <xf numFmtId="0" fontId="6" fillId="0" borderId="0" xfId="0" applyFont="1" applyFill="1"/>
    <xf numFmtId="0" fontId="0" fillId="0" borderId="0" xfId="0"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6" fillId="0" borderId="0" xfId="0" applyFont="1" applyFill="1" applyAlignment="1">
      <alignment horizontal="center"/>
    </xf>
    <xf numFmtId="0" fontId="6" fillId="0" borderId="1" xfId="0" applyFont="1" applyFill="1" applyBorder="1" applyAlignment="1">
      <alignment horizontal="right"/>
    </xf>
    <xf numFmtId="0" fontId="14" fillId="0" borderId="1" xfId="0" applyFont="1" applyFill="1" applyBorder="1" applyAlignment="1">
      <alignment horizontal="center"/>
    </xf>
    <xf numFmtId="0" fontId="14" fillId="0" borderId="0" xfId="0" applyFont="1" applyFill="1" applyAlignment="1">
      <alignment horizontal="center"/>
    </xf>
    <xf numFmtId="0" fontId="10" fillId="0" borderId="1" xfId="0" applyFont="1" applyFill="1" applyBorder="1" applyAlignment="1">
      <alignment horizontal="center" vertical="center"/>
    </xf>
    <xf numFmtId="0" fontId="1" fillId="0" borderId="1" xfId="0"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ont="1" applyFill="1" applyBorder="1" applyAlignment="1">
      <alignment horizontal="center" wrapText="1"/>
    </xf>
    <xf numFmtId="0" fontId="13" fillId="0" borderId="0" xfId="0" applyFont="1" applyFill="1"/>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0" xfId="0" applyFont="1" applyFill="1"/>
    <xf numFmtId="0" fontId="0" fillId="0" borderId="0" xfId="0" applyFill="1" applyAlignment="1">
      <alignment horizontal="center" wrapText="1"/>
    </xf>
    <xf numFmtId="1" fontId="7" fillId="0" borderId="0" xfId="0" applyNumberFormat="1" applyFont="1" applyFill="1" applyBorder="1" applyAlignment="1">
      <alignment horizontal="center" wrapText="1"/>
    </xf>
    <xf numFmtId="0" fontId="13" fillId="0" borderId="0" xfId="0" applyFont="1" applyFill="1" applyBorder="1"/>
    <xf numFmtId="1" fontId="10" fillId="0" borderId="1" xfId="0" applyNumberFormat="1" applyFont="1" applyFill="1" applyBorder="1" applyAlignment="1">
      <alignment horizontal="center" vertical="center"/>
    </xf>
    <xf numFmtId="1" fontId="10" fillId="0" borderId="1" xfId="0" applyNumberFormat="1" applyFont="1" applyFill="1" applyBorder="1" applyAlignment="1">
      <alignment vertical="center"/>
    </xf>
    <xf numFmtId="1" fontId="6" fillId="0" borderId="1" xfId="0" applyNumberFormat="1" applyFont="1" applyFill="1" applyBorder="1" applyAlignment="1">
      <alignment horizontal="center" vertical="center"/>
    </xf>
    <xf numFmtId="0" fontId="1" fillId="0" borderId="1" xfId="0" applyFont="1" applyFill="1" applyBorder="1"/>
    <xf numFmtId="0" fontId="0" fillId="0" borderId="0" xfId="0" applyFill="1" applyAlignment="1">
      <alignment horizontal="center" wrapText="1"/>
    </xf>
    <xf numFmtId="0" fontId="14" fillId="0" borderId="1"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xf>
    <xf numFmtId="0" fontId="7" fillId="0" borderId="0" xfId="0" applyFont="1" applyFill="1" applyBorder="1" applyAlignment="1">
      <alignment horizontal="center"/>
    </xf>
    <xf numFmtId="1" fontId="17" fillId="0" borderId="1" xfId="0" applyNumberFormat="1" applyFont="1" applyBorder="1" applyAlignment="1">
      <alignment horizontal="center" vertical="top" wrapText="1"/>
    </xf>
    <xf numFmtId="1" fontId="17" fillId="3" borderId="1" xfId="0" applyNumberFormat="1" applyFont="1" applyFill="1" applyBorder="1" applyAlignment="1">
      <alignment horizontal="center" vertical="top" wrapText="1"/>
    </xf>
    <xf numFmtId="0" fontId="17" fillId="0" borderId="1" xfId="0" applyFont="1" applyBorder="1" applyAlignment="1">
      <alignment vertical="top"/>
    </xf>
    <xf numFmtId="0" fontId="18" fillId="0" borderId="1" xfId="0" applyFont="1" applyBorder="1" applyAlignment="1">
      <alignment vertical="top"/>
    </xf>
    <xf numFmtId="0" fontId="17" fillId="3" borderId="1" xfId="0" applyFont="1" applyFill="1" applyBorder="1" applyAlignment="1">
      <alignment vertical="top"/>
    </xf>
    <xf numFmtId="0" fontId="14" fillId="0" borderId="0" xfId="0" applyFont="1" applyFill="1" applyBorder="1" applyAlignment="1">
      <alignment vertical="center" wrapText="1"/>
    </xf>
    <xf numFmtId="0" fontId="6" fillId="0" borderId="1" xfId="0" applyFont="1" applyFill="1" applyBorder="1" applyAlignment="1">
      <alignment horizontal="center" vertical="center"/>
    </xf>
    <xf numFmtId="1" fontId="19" fillId="0" borderId="1" xfId="0" applyNumberFormat="1" applyFont="1" applyBorder="1" applyAlignment="1">
      <alignment wrapText="1"/>
    </xf>
    <xf numFmtId="0" fontId="19" fillId="0" borderId="1" xfId="0" applyFont="1" applyBorder="1" applyAlignment="1">
      <alignment wrapText="1"/>
    </xf>
    <xf numFmtId="1" fontId="5" fillId="0" borderId="1" xfId="0" applyNumberFormat="1" applyFont="1" applyBorder="1" applyAlignment="1">
      <alignment horizontal="center" wrapText="1"/>
    </xf>
    <xf numFmtId="0" fontId="5" fillId="0" borderId="1" xfId="0" applyFont="1" applyBorder="1" applyAlignment="1">
      <alignment horizontal="center" wrapText="1"/>
    </xf>
    <xf numFmtId="0" fontId="20" fillId="0" borderId="0" xfId="0" applyFont="1" applyFill="1" applyBorder="1" applyAlignment="1">
      <alignment horizontal="center" vertical="top" wrapText="1"/>
    </xf>
    <xf numFmtId="0" fontId="20" fillId="0" borderId="0" xfId="0" applyFont="1" applyFill="1" applyBorder="1" applyAlignment="1">
      <alignment horizontal="center" wrapText="1"/>
    </xf>
    <xf numFmtId="0" fontId="5"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0" xfId="0" applyFont="1" applyFill="1" applyBorder="1" applyAlignment="1">
      <alignment horizontal="center"/>
    </xf>
    <xf numFmtId="0" fontId="20" fillId="0" borderId="1" xfId="0" applyFont="1" applyFill="1" applyBorder="1" applyAlignment="1">
      <alignment horizontal="center" wrapText="1"/>
    </xf>
    <xf numFmtId="0" fontId="5" fillId="0" borderId="1" xfId="0" applyFont="1" applyBorder="1" applyAlignment="1">
      <alignment horizontal="left" wrapText="1"/>
    </xf>
    <xf numFmtId="0" fontId="5" fillId="0" borderId="1" xfId="0" applyFont="1" applyBorder="1" applyAlignment="1">
      <alignment wrapText="1"/>
    </xf>
    <xf numFmtId="0" fontId="6" fillId="0" borderId="1" xfId="0" applyFont="1" applyBorder="1" applyAlignment="1">
      <alignment horizontal="left" wrapText="1"/>
    </xf>
    <xf numFmtId="1" fontId="6" fillId="0" borderId="1" xfId="0" applyNumberFormat="1" applyFont="1" applyBorder="1" applyAlignment="1">
      <alignment horizontal="center" wrapText="1"/>
    </xf>
    <xf numFmtId="0" fontId="6" fillId="2" borderId="1" xfId="0" applyFont="1" applyFill="1" applyBorder="1" applyAlignment="1">
      <alignment horizontal="right"/>
    </xf>
    <xf numFmtId="0" fontId="6" fillId="4" borderId="1" xfId="0" applyFont="1" applyFill="1" applyBorder="1" applyAlignment="1">
      <alignment horizontal="right"/>
    </xf>
    <xf numFmtId="0" fontId="21" fillId="0" borderId="1" xfId="0" applyFont="1" applyBorder="1" applyAlignment="1">
      <alignment wrapText="1"/>
    </xf>
    <xf numFmtId="1" fontId="21" fillId="0" borderId="1" xfId="0" applyNumberFormat="1" applyFont="1" applyBorder="1" applyAlignment="1">
      <alignment horizontal="center" wrapText="1"/>
    </xf>
    <xf numFmtId="0" fontId="21" fillId="2" borderId="1" xfId="0" applyFont="1" applyFill="1" applyBorder="1" applyAlignment="1">
      <alignment horizontal="right"/>
    </xf>
    <xf numFmtId="0" fontId="21" fillId="4" borderId="1" xfId="0" applyFont="1" applyFill="1" applyBorder="1" applyAlignment="1">
      <alignment horizontal="right"/>
    </xf>
    <xf numFmtId="0" fontId="6" fillId="0" borderId="2" xfId="0" applyFont="1" applyBorder="1" applyAlignment="1">
      <alignment horizontal="center" wrapText="1"/>
    </xf>
    <xf numFmtId="0" fontId="19" fillId="0" borderId="1" xfId="0" applyFont="1" applyBorder="1" applyAlignment="1">
      <alignment horizontal="center"/>
    </xf>
    <xf numFmtId="0" fontId="19" fillId="0" borderId="0" xfId="0" applyFont="1"/>
    <xf numFmtId="0" fontId="0" fillId="0" borderId="0" xfId="0" applyAlignment="1">
      <alignment horizontal="center" wrapText="1"/>
    </xf>
    <xf numFmtId="0" fontId="0" fillId="0" borderId="0" xfId="0" applyAlignment="1">
      <alignment horizontal="center"/>
    </xf>
    <xf numFmtId="21" fontId="0" fillId="0" borderId="0" xfId="0" applyNumberFormat="1" applyAlignment="1">
      <alignment horizontal="center" wrapText="1"/>
    </xf>
    <xf numFmtId="0" fontId="1" fillId="0" borderId="0" xfId="0" applyFont="1" applyAlignment="1">
      <alignment horizontal="center"/>
    </xf>
    <xf numFmtId="0" fontId="2" fillId="0" borderId="0" xfId="0" applyFont="1" applyAlignment="1">
      <alignment horizontal="left" wrapText="1"/>
    </xf>
    <xf numFmtId="0" fontId="3" fillId="0" borderId="2" xfId="0" applyFont="1" applyBorder="1" applyAlignment="1">
      <alignment horizontal="justify" vertical="center" wrapText="1"/>
    </xf>
    <xf numFmtId="0" fontId="0" fillId="0" borderId="4" xfId="0" applyBorder="1" applyAlignment="1">
      <alignment horizontal="justify" vertical="center" wrapText="1"/>
    </xf>
    <xf numFmtId="0" fontId="0" fillId="0" borderId="3" xfId="0" applyBorder="1" applyAlignment="1">
      <alignment horizontal="justify" vertical="center" wrapText="1"/>
    </xf>
    <xf numFmtId="0" fontId="0" fillId="0" borderId="0" xfId="0" applyBorder="1" applyAlignment="1">
      <alignment horizontal="left" wrapText="1"/>
    </xf>
    <xf numFmtId="0" fontId="1" fillId="0" borderId="1" xfId="0" applyFont="1"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1" fontId="0" fillId="0" borderId="1" xfId="0" applyNumberFormat="1" applyBorder="1" applyAlignment="1">
      <alignment horizontal="center" wrapText="1"/>
    </xf>
    <xf numFmtId="0" fontId="0" fillId="0" borderId="1" xfId="0"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5"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0" fillId="0" borderId="0" xfId="0" applyFill="1" applyAlignment="1">
      <alignment horizont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Fill="1" applyBorder="1" applyAlignment="1">
      <alignment horizontal="center" vertical="center"/>
    </xf>
    <xf numFmtId="0" fontId="2" fillId="0" borderId="0" xfId="0" applyFont="1" applyFill="1" applyAlignment="1">
      <alignment horizontal="left" wrapText="1"/>
    </xf>
    <xf numFmtId="0" fontId="0" fillId="0" borderId="1" xfId="0" applyFill="1" applyBorder="1" applyAlignment="1">
      <alignment horizontal="center"/>
    </xf>
    <xf numFmtId="1" fontId="10" fillId="0" borderId="12" xfId="0" applyNumberFormat="1" applyFont="1" applyFill="1" applyBorder="1" applyAlignment="1">
      <alignment horizontal="center" vertical="top" wrapText="1"/>
    </xf>
    <xf numFmtId="1" fontId="10" fillId="0" borderId="13" xfId="0" applyNumberFormat="1" applyFont="1" applyFill="1" applyBorder="1" applyAlignment="1">
      <alignment horizontal="center" vertical="top" wrapText="1"/>
    </xf>
    <xf numFmtId="1" fontId="10" fillId="0" borderId="9" xfId="0" applyNumberFormat="1" applyFont="1" applyFill="1" applyBorder="1" applyAlignment="1">
      <alignment horizontal="center" vertical="top" wrapText="1"/>
    </xf>
    <xf numFmtId="1" fontId="10" fillId="0" borderId="14" xfId="0" applyNumberFormat="1" applyFont="1" applyFill="1" applyBorder="1" applyAlignment="1">
      <alignment horizontal="center" vertical="top" wrapText="1"/>
    </xf>
    <xf numFmtId="1" fontId="10" fillId="0" borderId="11" xfId="0" applyNumberFormat="1" applyFont="1" applyFill="1" applyBorder="1" applyAlignment="1">
      <alignment horizontal="center" vertical="top" wrapText="1"/>
    </xf>
    <xf numFmtId="1" fontId="10" fillId="0" borderId="10" xfId="0" applyNumberFormat="1" applyFont="1" applyFill="1" applyBorder="1" applyAlignment="1">
      <alignment horizontal="center" vertical="top" wrapText="1"/>
    </xf>
    <xf numFmtId="0" fontId="6" fillId="0" borderId="1" xfId="0" applyFont="1" applyFill="1" applyBorder="1" applyAlignment="1">
      <alignment horizontal="right" vertical="center"/>
    </xf>
    <xf numFmtId="0" fontId="0" fillId="0" borderId="2" xfId="0" applyFill="1" applyBorder="1" applyAlignment="1">
      <alignment horizontal="center"/>
    </xf>
    <xf numFmtId="0" fontId="0" fillId="0" borderId="4" xfId="0" applyFill="1" applyBorder="1" applyAlignment="1">
      <alignment horizontal="center"/>
    </xf>
    <xf numFmtId="0" fontId="0" fillId="0" borderId="3" xfId="0"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1" fillId="0" borderId="3" xfId="0" applyFont="1" applyFill="1" applyBorder="1" applyAlignment="1">
      <alignment horizontal="center" wrapText="1"/>
    </xf>
    <xf numFmtId="0" fontId="16" fillId="0" borderId="2" xfId="0" applyFont="1" applyFill="1" applyBorder="1" applyAlignment="1">
      <alignment horizontal="center" wrapText="1"/>
    </xf>
    <xf numFmtId="0" fontId="16" fillId="0" borderId="4" xfId="0" applyFont="1" applyFill="1" applyBorder="1" applyAlignment="1">
      <alignment horizontal="center" wrapText="1"/>
    </xf>
    <xf numFmtId="0" fontId="16" fillId="0" borderId="3" xfId="0" applyFont="1" applyFill="1" applyBorder="1" applyAlignment="1">
      <alignment horizontal="center" wrapText="1"/>
    </xf>
    <xf numFmtId="0" fontId="13" fillId="0" borderId="2" xfId="0" applyFont="1" applyFill="1" applyBorder="1" applyAlignment="1">
      <alignment horizontal="center"/>
    </xf>
    <xf numFmtId="0" fontId="13" fillId="0" borderId="4" xfId="0" applyFont="1" applyFill="1" applyBorder="1" applyAlignment="1">
      <alignment horizontal="center"/>
    </xf>
    <xf numFmtId="0" fontId="13" fillId="0" borderId="3" xfId="0" applyFont="1" applyFill="1" applyBorder="1" applyAlignment="1">
      <alignment horizontal="center"/>
    </xf>
    <xf numFmtId="1" fontId="10" fillId="0" borderId="1" xfId="0" applyNumberFormat="1" applyFont="1" applyFill="1" applyBorder="1" applyAlignment="1">
      <alignment horizontal="center" vertical="top" wrapText="1"/>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 fillId="0" borderId="4" xfId="0" applyFont="1" applyBorder="1" applyAlignment="1">
      <alignment horizontal="center" wrapText="1"/>
    </xf>
    <xf numFmtId="0" fontId="0" fillId="0" borderId="15" xfId="0" applyBorder="1" applyAlignment="1">
      <alignment horizontal="center" wrapText="1"/>
    </xf>
    <xf numFmtId="1" fontId="10" fillId="0" borderId="12" xfId="0" applyNumberFormat="1" applyFont="1" applyBorder="1" applyAlignment="1">
      <alignment horizontal="center" vertical="top" wrapText="1"/>
    </xf>
    <xf numFmtId="1" fontId="10" fillId="0" borderId="13" xfId="0" applyNumberFormat="1" applyFont="1" applyBorder="1" applyAlignment="1">
      <alignment horizontal="center" vertical="top" wrapText="1"/>
    </xf>
    <xf numFmtId="1" fontId="10" fillId="0" borderId="9" xfId="0" applyNumberFormat="1" applyFont="1" applyBorder="1" applyAlignment="1">
      <alignment horizontal="center" vertical="top" wrapText="1"/>
    </xf>
    <xf numFmtId="1" fontId="10" fillId="0" borderId="14" xfId="0" applyNumberFormat="1" applyFont="1" applyBorder="1" applyAlignment="1">
      <alignment horizontal="center" vertical="top" wrapText="1"/>
    </xf>
    <xf numFmtId="1" fontId="10" fillId="0" borderId="11" xfId="0" applyNumberFormat="1" applyFont="1" applyBorder="1" applyAlignment="1">
      <alignment horizontal="center" vertical="top" wrapText="1"/>
    </xf>
    <xf numFmtId="1" fontId="10" fillId="0" borderId="10" xfId="0" applyNumberFormat="1" applyFont="1" applyBorder="1" applyAlignment="1">
      <alignment horizontal="center" vertical="top" wrapText="1"/>
    </xf>
    <xf numFmtId="0" fontId="6" fillId="0" borderId="1" xfId="0" applyFont="1" applyBorder="1" applyAlignment="1">
      <alignment horizontal="right" vertical="center"/>
    </xf>
    <xf numFmtId="1" fontId="10" fillId="0" borderId="1" xfId="0" applyNumberFormat="1" applyFont="1" applyBorder="1" applyAlignment="1">
      <alignment horizontal="center" vertical="top"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2" borderId="1" xfId="0" applyFont="1" applyFill="1" applyBorder="1" applyAlignment="1">
      <alignment horizontal="center" vertical="center" wrapText="1"/>
    </xf>
    <xf numFmtId="0" fontId="2" fillId="0" borderId="0" xfId="0" applyFont="1" applyAlignment="1">
      <alignment horizontal="left"/>
    </xf>
    <xf numFmtId="0" fontId="0" fillId="0" borderId="1" xfId="0" applyBorder="1" applyAlignment="1">
      <alignment horizontal="left"/>
    </xf>
    <xf numFmtId="0" fontId="0" fillId="0" borderId="1" xfId="0" applyFont="1" applyBorder="1" applyAlignment="1">
      <alignment horizontal="center" wrapText="1"/>
    </xf>
    <xf numFmtId="0" fontId="0" fillId="0" borderId="2"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wrapText="1"/>
    </xf>
    <xf numFmtId="0" fontId="1" fillId="0" borderId="1" xfId="0" applyFont="1" applyBorder="1" applyAlignment="1">
      <alignment horizontal="center"/>
    </xf>
    <xf numFmtId="1" fontId="0" fillId="0" borderId="1" xfId="0" applyNumberFormat="1" applyBorder="1" applyAlignment="1">
      <alignment horizontal="center"/>
    </xf>
    <xf numFmtId="0" fontId="2" fillId="0" borderId="0" xfId="0" applyFont="1" applyAlignment="1">
      <alignment horizontal="center"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0" fillId="0" borderId="1" xfId="0" applyNumberFormat="1" applyBorder="1" applyAlignment="1">
      <alignment horizontal="center"/>
    </xf>
    <xf numFmtId="0" fontId="22" fillId="0" borderId="0" xfId="0" applyFont="1"/>
    <xf numFmtId="0" fontId="23" fillId="0" borderId="0" xfId="0" applyFont="1" applyAlignment="1">
      <alignment horizontal="center" wrapText="1"/>
    </xf>
    <xf numFmtId="0" fontId="23" fillId="0" borderId="0" xfId="0" applyFont="1"/>
    <xf numFmtId="0" fontId="23" fillId="0" borderId="0" xfId="0" applyFont="1" applyAlignment="1">
      <alignment horizontal="center" wrapText="1"/>
    </xf>
    <xf numFmtId="0" fontId="22" fillId="0" borderId="0" xfId="0" applyFont="1" applyAlignment="1">
      <alignment horizontal="left" wrapText="1"/>
    </xf>
    <xf numFmtId="0" fontId="22" fillId="0" borderId="0" xfId="0" applyFont="1" applyAlignment="1">
      <alignment horizontal="left" wrapText="1"/>
    </xf>
    <xf numFmtId="0" fontId="22" fillId="0" borderId="1" xfId="0" applyFont="1" applyBorder="1" applyAlignment="1">
      <alignment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horizontal="center" vertical="top" wrapText="1"/>
    </xf>
    <xf numFmtId="0" fontId="23" fillId="0" borderId="1" xfId="0" applyFont="1" applyBorder="1" applyAlignment="1">
      <alignment horizontal="center" wrapText="1"/>
    </xf>
    <xf numFmtId="0" fontId="23" fillId="0" borderId="3" xfId="0" applyFont="1" applyBorder="1" applyAlignment="1">
      <alignment wrapText="1"/>
    </xf>
    <xf numFmtId="0" fontId="23" fillId="0" borderId="1" xfId="0" applyFont="1" applyBorder="1" applyAlignment="1">
      <alignment horizontal="center"/>
    </xf>
    <xf numFmtId="0" fontId="24" fillId="0" borderId="1" xfId="0" applyFont="1" applyBorder="1" applyAlignment="1">
      <alignment horizontal="center" vertical="center"/>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0" xfId="0" applyFont="1" applyBorder="1" applyAlignment="1">
      <alignment wrapText="1"/>
    </xf>
    <xf numFmtId="0" fontId="23" fillId="0" borderId="0" xfId="0" applyFont="1" applyBorder="1"/>
    <xf numFmtId="0" fontId="23" fillId="0" borderId="1" xfId="0" applyFont="1" applyBorder="1"/>
    <xf numFmtId="0" fontId="23" fillId="0" borderId="0" xfId="0" applyFont="1" applyBorder="1" applyAlignment="1">
      <alignment horizontal="center"/>
    </xf>
    <xf numFmtId="0" fontId="23" fillId="0" borderId="2" xfId="0" applyFont="1" applyBorder="1"/>
    <xf numFmtId="0" fontId="0" fillId="0" borderId="0" xfId="0" applyFill="1" applyAlignment="1">
      <alignment wrapText="1"/>
    </xf>
    <xf numFmtId="0" fontId="0" fillId="0" borderId="6" xfId="0" applyFill="1" applyBorder="1"/>
    <xf numFmtId="0" fontId="0" fillId="0" borderId="7" xfId="0" applyFill="1" applyBorder="1"/>
    <xf numFmtId="0" fontId="0" fillId="0" borderId="8" xfId="0" applyFill="1" applyBorder="1"/>
    <xf numFmtId="0" fontId="2" fillId="0" borderId="0" xfId="0" applyFont="1" applyAlignment="1">
      <alignment wrapText="1"/>
    </xf>
    <xf numFmtId="0" fontId="1" fillId="0" borderId="0"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wrapText="1"/>
    </xf>
    <xf numFmtId="0" fontId="23" fillId="0" borderId="2" xfId="0" applyFont="1" applyBorder="1" applyAlignment="1">
      <alignment horizontal="center" wrapText="1"/>
    </xf>
    <xf numFmtId="0" fontId="23" fillId="0" borderId="3" xfId="0" applyFont="1" applyBorder="1" applyAlignment="1">
      <alignment horizontal="center" wrapText="1"/>
    </xf>
    <xf numFmtId="0" fontId="22" fillId="0" borderId="1"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7.1186972951267011E-2"/>
          <c:y val="4.9039471895809816E-2"/>
          <c:w val="0.89145167956908045"/>
          <c:h val="0.72717664839519225"/>
        </c:manualLayout>
      </c:layout>
      <c:barChart>
        <c:barDir val="col"/>
        <c:grouping val="clustered"/>
        <c:varyColors val="0"/>
        <c:ser>
          <c:idx val="0"/>
          <c:order val="0"/>
          <c:tx>
            <c:v>CO Targets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'S6'!$A$59:$B$63</c:f>
              <c:multiLvlStrCache>
                <c:ptCount val="5"/>
                <c:lvl>
                  <c:pt idx="0">
                    <c:v>CO1</c:v>
                  </c:pt>
                  <c:pt idx="1">
                    <c:v>CO2</c:v>
                  </c:pt>
                  <c:pt idx="2">
                    <c:v>CO3</c:v>
                  </c:pt>
                  <c:pt idx="3">
                    <c:v>CO4</c:v>
                  </c:pt>
                  <c:pt idx="4">
                    <c:v>CO5</c:v>
                  </c:pt>
                </c:lvl>
                <c:lvl>
                  <c:pt idx="0">
                    <c:v>KCS403</c:v>
                  </c:pt>
                </c:lvl>
              </c:multiLvlStrCache>
            </c:multiLvlStrRef>
          </c:cat>
          <c:val>
            <c:numRef>
              <c:f>'S6'!$C$59:$C$63</c:f>
              <c:numCache>
                <c:formatCode>0</c:formatCode>
                <c:ptCount val="5"/>
                <c:pt idx="0">
                  <c:v>50</c:v>
                </c:pt>
                <c:pt idx="1">
                  <c:v>50</c:v>
                </c:pt>
                <c:pt idx="2">
                  <c:v>50</c:v>
                </c:pt>
                <c:pt idx="3">
                  <c:v>50</c:v>
                </c:pt>
                <c:pt idx="4">
                  <c:v>50</c:v>
                </c:pt>
              </c:numCache>
            </c:numRef>
          </c:val>
          <c:extLst>
            <c:ext xmlns:c16="http://schemas.microsoft.com/office/drawing/2014/chart" uri="{C3380CC4-5D6E-409C-BE32-E72D297353CC}">
              <c16:uniqueId val="{00000000-278B-4574-A120-9D991EF5FBCB}"/>
            </c:ext>
          </c:extLst>
        </c:ser>
        <c:ser>
          <c:idx val="1"/>
          <c:order val="1"/>
          <c:tx>
            <c:v>CO Attainment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'S6'!$A$59:$B$63</c:f>
              <c:multiLvlStrCache>
                <c:ptCount val="5"/>
                <c:lvl>
                  <c:pt idx="0">
                    <c:v>CO1</c:v>
                  </c:pt>
                  <c:pt idx="1">
                    <c:v>CO2</c:v>
                  </c:pt>
                  <c:pt idx="2">
                    <c:v>CO3</c:v>
                  </c:pt>
                  <c:pt idx="3">
                    <c:v>CO4</c:v>
                  </c:pt>
                  <c:pt idx="4">
                    <c:v>CO5</c:v>
                  </c:pt>
                </c:lvl>
                <c:lvl>
                  <c:pt idx="0">
                    <c:v>KCS403</c:v>
                  </c:pt>
                </c:lvl>
              </c:multiLvlStrCache>
            </c:multiLvlStrRef>
          </c:cat>
          <c:val>
            <c:numRef>
              <c:f>'S6'!$E$59:$E$63</c:f>
              <c:numCache>
                <c:formatCode>General</c:formatCode>
                <c:ptCount val="5"/>
                <c:pt idx="0">
                  <c:v>35.130000000000003</c:v>
                </c:pt>
                <c:pt idx="1">
                  <c:v>32.54</c:v>
                </c:pt>
                <c:pt idx="2">
                  <c:v>33.79</c:v>
                </c:pt>
                <c:pt idx="3">
                  <c:v>34.18</c:v>
                </c:pt>
                <c:pt idx="4">
                  <c:v>34.49</c:v>
                </c:pt>
              </c:numCache>
            </c:numRef>
          </c:val>
          <c:extLst>
            <c:ext xmlns:c16="http://schemas.microsoft.com/office/drawing/2014/chart" uri="{C3380CC4-5D6E-409C-BE32-E72D297353CC}">
              <c16:uniqueId val="{00000001-278B-4574-A120-9D991EF5FBCB}"/>
            </c:ext>
          </c:extLst>
        </c:ser>
        <c:dLbls>
          <c:showLegendKey val="0"/>
          <c:showVal val="1"/>
          <c:showCatName val="0"/>
          <c:showSerName val="0"/>
          <c:showPercent val="0"/>
          <c:showBubbleSize val="0"/>
        </c:dLbls>
        <c:gapWidth val="75"/>
        <c:axId val="68827392"/>
        <c:axId val="68833280"/>
      </c:barChart>
      <c:catAx>
        <c:axId val="68827392"/>
        <c:scaling>
          <c:orientation val="minMax"/>
        </c:scaling>
        <c:delete val="0"/>
        <c:axPos val="b"/>
        <c:numFmt formatCode="General" sourceLinked="0"/>
        <c:majorTickMark val="none"/>
        <c:minorTickMark val="none"/>
        <c:tickLblPos val="nextTo"/>
        <c:crossAx val="68833280"/>
        <c:crosses val="autoZero"/>
        <c:auto val="1"/>
        <c:lblAlgn val="ctr"/>
        <c:lblOffset val="100"/>
        <c:noMultiLvlLbl val="0"/>
      </c:catAx>
      <c:valAx>
        <c:axId val="68833280"/>
        <c:scaling>
          <c:orientation val="minMax"/>
          <c:max val="100"/>
          <c:min val="0"/>
        </c:scaling>
        <c:delete val="0"/>
        <c:axPos val="l"/>
        <c:numFmt formatCode="0" sourceLinked="1"/>
        <c:majorTickMark val="none"/>
        <c:minorTickMark val="none"/>
        <c:tickLblPos val="nextTo"/>
        <c:crossAx val="68827392"/>
        <c:crosses val="autoZero"/>
        <c:crossBetween val="between"/>
        <c:majorUnit val="20"/>
      </c:valAx>
    </c:plotArea>
    <c:legend>
      <c:legendPos val="b"/>
      <c:overlay val="0"/>
    </c:legend>
    <c:plotVisOnly val="1"/>
    <c:dispBlanksAs val="gap"/>
    <c:showDLblsOverMax val="0"/>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7627296587926503E-2"/>
          <c:y val="9.3067220764071312E-2"/>
          <c:w val="0.89903937007874013"/>
          <c:h val="0.55950386410032049"/>
        </c:manualLayout>
      </c:layout>
      <c:barChart>
        <c:barDir val="col"/>
        <c:grouping val="clustered"/>
        <c:varyColors val="0"/>
        <c:ser>
          <c:idx val="0"/>
          <c:order val="0"/>
          <c:tx>
            <c:v>CO Attainments ( on Scale of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'S6'!$A$68:$B$72</c:f>
              <c:multiLvlStrCache>
                <c:ptCount val="5"/>
                <c:lvl>
                  <c:pt idx="0">
                    <c:v>CO1</c:v>
                  </c:pt>
                  <c:pt idx="1">
                    <c:v>CO2</c:v>
                  </c:pt>
                  <c:pt idx="2">
                    <c:v>CO3</c:v>
                  </c:pt>
                  <c:pt idx="3">
                    <c:v>CO4</c:v>
                  </c:pt>
                  <c:pt idx="4">
                    <c:v>CO5</c:v>
                  </c:pt>
                </c:lvl>
                <c:lvl>
                  <c:pt idx="0">
                    <c:v>KCS403</c:v>
                  </c:pt>
                </c:lvl>
              </c:multiLvlStrCache>
            </c:multiLvlStrRef>
          </c:cat>
          <c:val>
            <c:numRef>
              <c:f>'S6'!$C$68:$C$72</c:f>
              <c:numCache>
                <c:formatCode>General</c:formatCode>
                <c:ptCount val="5"/>
                <c:pt idx="0">
                  <c:v>1.05</c:v>
                </c:pt>
                <c:pt idx="1">
                  <c:v>0.98</c:v>
                </c:pt>
                <c:pt idx="2">
                  <c:v>1.01</c:v>
                </c:pt>
                <c:pt idx="3">
                  <c:v>1.03</c:v>
                </c:pt>
                <c:pt idx="4">
                  <c:v>1.03</c:v>
                </c:pt>
              </c:numCache>
            </c:numRef>
          </c:val>
          <c:extLst>
            <c:ext xmlns:c16="http://schemas.microsoft.com/office/drawing/2014/chart" uri="{C3380CC4-5D6E-409C-BE32-E72D297353CC}">
              <c16:uniqueId val="{00000000-FDB5-4C6C-9100-8E58F7A26102}"/>
            </c:ext>
          </c:extLst>
        </c:ser>
        <c:dLbls>
          <c:showLegendKey val="0"/>
          <c:showVal val="1"/>
          <c:showCatName val="0"/>
          <c:showSerName val="0"/>
          <c:showPercent val="0"/>
          <c:showBubbleSize val="0"/>
        </c:dLbls>
        <c:gapWidth val="75"/>
        <c:axId val="68870528"/>
        <c:axId val="68872064"/>
      </c:barChart>
      <c:catAx>
        <c:axId val="68870528"/>
        <c:scaling>
          <c:orientation val="minMax"/>
        </c:scaling>
        <c:delete val="0"/>
        <c:axPos val="b"/>
        <c:numFmt formatCode="General" sourceLinked="0"/>
        <c:majorTickMark val="none"/>
        <c:minorTickMark val="none"/>
        <c:tickLblPos val="nextTo"/>
        <c:crossAx val="68872064"/>
        <c:crosses val="autoZero"/>
        <c:auto val="1"/>
        <c:lblAlgn val="ctr"/>
        <c:lblOffset val="100"/>
        <c:noMultiLvlLbl val="0"/>
      </c:catAx>
      <c:valAx>
        <c:axId val="68872064"/>
        <c:scaling>
          <c:orientation val="minMax"/>
          <c:max val="3"/>
          <c:min val="0"/>
        </c:scaling>
        <c:delete val="0"/>
        <c:axPos val="l"/>
        <c:numFmt formatCode="General" sourceLinked="1"/>
        <c:majorTickMark val="none"/>
        <c:minorTickMark val="none"/>
        <c:tickLblPos val="nextTo"/>
        <c:crossAx val="68870528"/>
        <c:crosses val="autoZero"/>
        <c:crossBetween val="between"/>
        <c:majorUnit val="1"/>
        <c:minorUnit val="2.0000000000000035E-3"/>
      </c:valAx>
    </c:plotArea>
    <c:legend>
      <c:legendPos val="b"/>
      <c:overlay val="0"/>
    </c:legend>
    <c:plotVisOnly val="1"/>
    <c:dispBlanksAs val="gap"/>
    <c:showDLblsOverMax val="0"/>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35</xdr:col>
      <xdr:colOff>9525</xdr:colOff>
      <xdr:row>179</xdr:row>
      <xdr:rowOff>180975</xdr:rowOff>
    </xdr:from>
    <xdr:to>
      <xdr:col>49</xdr:col>
      <xdr:colOff>0</xdr:colOff>
      <xdr:row>186</xdr:row>
      <xdr:rowOff>52154</xdr:rowOff>
    </xdr:to>
    <xdr:pic>
      <xdr:nvPicPr>
        <xdr:cNvPr id="2" name="Picture 1">
          <a:extLst>
            <a:ext uri="{FF2B5EF4-FFF2-40B4-BE49-F238E27FC236}">
              <a16:creationId xmlns:a16="http://schemas.microsoft.com/office/drawing/2014/main" id="{0F682FC2-E5C2-40D2-8225-A8D89A90C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96725" y="34613850"/>
          <a:ext cx="5581650" cy="1385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447674</xdr:colOff>
      <xdr:row>65</xdr:row>
      <xdr:rowOff>9525</xdr:rowOff>
    </xdr:from>
    <xdr:to>
      <xdr:col>23</xdr:col>
      <xdr:colOff>9525</xdr:colOff>
      <xdr:row>78</xdr:row>
      <xdr:rowOff>133350</xdr:rowOff>
    </xdr:to>
    <xdr:graphicFrame macro="">
      <xdr:nvGraphicFramePr>
        <xdr:cNvPr id="19" name="Chart 18">
          <a:extLst>
            <a:ext uri="{FF2B5EF4-FFF2-40B4-BE49-F238E27FC236}">
              <a16:creationId xmlns:a16="http://schemas.microsoft.com/office/drawing/2014/main"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65</xdr:row>
      <xdr:rowOff>9525</xdr:rowOff>
    </xdr:from>
    <xdr:to>
      <xdr:col>10</xdr:col>
      <xdr:colOff>76200</xdr:colOff>
      <xdr:row>78</xdr:row>
      <xdr:rowOff>104775</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30"/>
  <sheetViews>
    <sheetView workbookViewId="0">
      <selection activeCell="C13" sqref="C13:K13"/>
    </sheetView>
  </sheetViews>
  <sheetFormatPr defaultRowHeight="15" x14ac:dyDescent="0.25"/>
  <cols>
    <col min="1" max="1" width="12.85546875" bestFit="1" customWidth="1"/>
  </cols>
  <sheetData>
    <row r="2" spans="1:11" x14ac:dyDescent="0.25">
      <c r="A2" s="1" t="s">
        <v>24</v>
      </c>
      <c r="B2" s="133" t="s">
        <v>163</v>
      </c>
      <c r="C2" s="133"/>
      <c r="D2" s="133"/>
      <c r="E2" s="133"/>
      <c r="F2" s="133"/>
      <c r="G2" s="133"/>
    </row>
    <row r="3" spans="1:11" x14ac:dyDescent="0.25">
      <c r="A3" s="1" t="s">
        <v>0</v>
      </c>
      <c r="B3" s="134" t="s">
        <v>164</v>
      </c>
      <c r="C3" s="134"/>
      <c r="D3" s="134"/>
      <c r="E3" s="134"/>
      <c r="F3" s="134"/>
      <c r="G3" s="134"/>
    </row>
    <row r="4" spans="1:11" x14ac:dyDescent="0.25">
      <c r="A4" s="1" t="s">
        <v>1</v>
      </c>
      <c r="B4" s="133" t="s">
        <v>165</v>
      </c>
      <c r="C4" s="133"/>
      <c r="D4" s="133"/>
      <c r="E4" s="133"/>
      <c r="F4" s="133"/>
      <c r="G4" s="133"/>
    </row>
    <row r="5" spans="1:11" x14ac:dyDescent="0.25">
      <c r="A5" s="1" t="s">
        <v>2</v>
      </c>
      <c r="B5" s="133">
        <v>4</v>
      </c>
      <c r="C5" s="133"/>
      <c r="D5" s="133"/>
      <c r="E5" s="133"/>
      <c r="F5" s="133"/>
      <c r="G5" s="133"/>
    </row>
    <row r="6" spans="1:11" x14ac:dyDescent="0.25">
      <c r="A6" s="1" t="s">
        <v>3</v>
      </c>
      <c r="B6" s="133" t="s">
        <v>166</v>
      </c>
      <c r="C6" s="133"/>
      <c r="D6" s="133"/>
      <c r="E6" s="133"/>
      <c r="F6" s="133"/>
      <c r="G6" s="133"/>
    </row>
    <row r="7" spans="1:11" x14ac:dyDescent="0.25">
      <c r="A7" s="1" t="s">
        <v>4</v>
      </c>
      <c r="B7" s="135" t="s">
        <v>5</v>
      </c>
      <c r="C7" s="133"/>
      <c r="D7" s="133"/>
      <c r="E7" s="133"/>
      <c r="F7" s="133"/>
      <c r="G7" s="133"/>
    </row>
    <row r="9" spans="1:11" x14ac:dyDescent="0.25">
      <c r="A9" s="136" t="s">
        <v>109</v>
      </c>
      <c r="B9" s="136"/>
      <c r="C9" s="134">
        <v>157</v>
      </c>
      <c r="D9" s="134"/>
      <c r="E9" s="134"/>
      <c r="F9" s="134"/>
      <c r="G9" s="134"/>
    </row>
    <row r="11" spans="1:11" x14ac:dyDescent="0.25">
      <c r="B11" t="s">
        <v>6</v>
      </c>
      <c r="C11" s="134" t="s">
        <v>10</v>
      </c>
      <c r="D11" s="134"/>
      <c r="E11" s="134"/>
      <c r="F11" s="134"/>
      <c r="G11" s="134"/>
      <c r="H11" s="134"/>
      <c r="I11" s="134"/>
      <c r="J11" s="134"/>
      <c r="K11" s="134"/>
    </row>
    <row r="12" spans="1:11" x14ac:dyDescent="0.25">
      <c r="C12" s="133" t="s">
        <v>11</v>
      </c>
      <c r="D12" s="133"/>
      <c r="E12" s="133"/>
      <c r="F12" s="133"/>
      <c r="G12" s="133"/>
      <c r="H12" s="133"/>
      <c r="I12" s="133"/>
      <c r="J12" s="133"/>
      <c r="K12" s="133"/>
    </row>
    <row r="13" spans="1:11" x14ac:dyDescent="0.25">
      <c r="C13" s="134" t="s">
        <v>7</v>
      </c>
      <c r="D13" s="134"/>
      <c r="E13" s="134"/>
      <c r="F13" s="134"/>
      <c r="G13" s="134"/>
      <c r="H13" s="134"/>
      <c r="I13" s="134"/>
      <c r="J13" s="134"/>
      <c r="K13" s="134"/>
    </row>
    <row r="14" spans="1:11" x14ac:dyDescent="0.25">
      <c r="C14" s="133" t="s">
        <v>8</v>
      </c>
      <c r="D14" s="133"/>
      <c r="E14" s="133"/>
      <c r="F14" s="133"/>
      <c r="G14" s="133"/>
      <c r="H14" s="133"/>
      <c r="I14" s="133"/>
      <c r="J14" s="133"/>
      <c r="K14" s="133"/>
    </row>
    <row r="16" spans="1:11" x14ac:dyDescent="0.25">
      <c r="B16" t="s">
        <v>9</v>
      </c>
      <c r="C16" s="133" t="s">
        <v>12</v>
      </c>
      <c r="D16" s="133"/>
      <c r="E16" s="133"/>
      <c r="F16" s="133"/>
      <c r="G16" s="133"/>
      <c r="H16" s="133"/>
      <c r="I16" s="133"/>
      <c r="J16" s="133"/>
      <c r="K16" s="133"/>
    </row>
    <row r="17" spans="2:11" x14ac:dyDescent="0.25">
      <c r="C17" s="133" t="s">
        <v>13</v>
      </c>
      <c r="D17" s="133"/>
      <c r="E17" s="133"/>
      <c r="F17" s="133"/>
      <c r="G17" s="133"/>
      <c r="H17" s="133"/>
      <c r="I17" s="133"/>
      <c r="J17" s="133"/>
      <c r="K17" s="133"/>
    </row>
    <row r="18" spans="2:11" x14ac:dyDescent="0.25">
      <c r="C18" s="134" t="s">
        <v>77</v>
      </c>
      <c r="D18" s="134"/>
      <c r="E18" s="134"/>
      <c r="F18" s="134"/>
      <c r="G18" s="134"/>
      <c r="H18" s="134"/>
      <c r="I18" s="134"/>
      <c r="J18" s="134"/>
      <c r="K18" s="134"/>
    </row>
    <row r="19" spans="2:11" x14ac:dyDescent="0.25">
      <c r="C19" s="2"/>
      <c r="D19" s="2"/>
      <c r="E19" s="2"/>
      <c r="F19" s="2"/>
      <c r="G19" s="2"/>
      <c r="H19" s="2"/>
      <c r="I19" s="2"/>
      <c r="J19" s="2"/>
      <c r="K19" s="2"/>
    </row>
    <row r="20" spans="2:11" x14ac:dyDescent="0.25">
      <c r="B20" t="s">
        <v>14</v>
      </c>
      <c r="C20" s="133" t="s">
        <v>15</v>
      </c>
      <c r="D20" s="133"/>
      <c r="E20" s="133"/>
      <c r="F20" s="133"/>
      <c r="G20" s="133"/>
      <c r="H20" s="133"/>
      <c r="I20" s="133"/>
      <c r="J20" s="133"/>
      <c r="K20" s="133"/>
    </row>
    <row r="22" spans="2:11" x14ac:dyDescent="0.25">
      <c r="B22" t="s">
        <v>16</v>
      </c>
      <c r="C22" s="133" t="s">
        <v>17</v>
      </c>
      <c r="D22" s="133"/>
      <c r="E22" s="133"/>
      <c r="F22" s="133"/>
      <c r="G22" s="133"/>
      <c r="H22" s="133"/>
      <c r="I22" s="133"/>
      <c r="J22" s="133"/>
      <c r="K22" s="133"/>
    </row>
    <row r="24" spans="2:11" x14ac:dyDescent="0.25">
      <c r="B24" t="s">
        <v>18</v>
      </c>
      <c r="C24" s="134" t="s">
        <v>19</v>
      </c>
      <c r="D24" s="134"/>
      <c r="E24" s="134"/>
      <c r="F24" s="134"/>
      <c r="G24" s="134"/>
      <c r="H24" s="134"/>
      <c r="I24" s="134"/>
      <c r="J24" s="134"/>
      <c r="K24" s="134"/>
    </row>
    <row r="26" spans="2:11" x14ac:dyDescent="0.25">
      <c r="B26" t="s">
        <v>20</v>
      </c>
      <c r="C26" s="133" t="s">
        <v>21</v>
      </c>
      <c r="D26" s="133"/>
      <c r="E26" s="133"/>
      <c r="F26" s="133"/>
      <c r="G26" s="133"/>
      <c r="H26" s="133"/>
      <c r="I26" s="133"/>
      <c r="J26" s="133"/>
      <c r="K26" s="133"/>
    </row>
    <row r="28" spans="2:11" x14ac:dyDescent="0.25">
      <c r="B28" t="s">
        <v>22</v>
      </c>
      <c r="C28" s="133" t="s">
        <v>23</v>
      </c>
      <c r="D28" s="133"/>
      <c r="E28" s="133"/>
      <c r="F28" s="133"/>
      <c r="G28" s="133"/>
      <c r="H28" s="133"/>
      <c r="I28" s="133"/>
      <c r="J28" s="133"/>
      <c r="K28" s="133"/>
    </row>
    <row r="30" spans="2:11" x14ac:dyDescent="0.25">
      <c r="B30" t="s">
        <v>116</v>
      </c>
      <c r="C30" s="133" t="s">
        <v>117</v>
      </c>
      <c r="D30" s="133"/>
      <c r="E30" s="133"/>
      <c r="F30" s="133"/>
      <c r="G30" s="133"/>
      <c r="H30" s="133"/>
      <c r="I30" s="133"/>
      <c r="J30" s="133"/>
      <c r="K30" s="133"/>
    </row>
  </sheetData>
  <mergeCells count="21">
    <mergeCell ref="B2:G2"/>
    <mergeCell ref="B3:G3"/>
    <mergeCell ref="B4:G4"/>
    <mergeCell ref="B5:G5"/>
    <mergeCell ref="B6:G6"/>
    <mergeCell ref="C12:K12"/>
    <mergeCell ref="C20:K20"/>
    <mergeCell ref="C22:K22"/>
    <mergeCell ref="C17:K17"/>
    <mergeCell ref="B7:G7"/>
    <mergeCell ref="C11:K11"/>
    <mergeCell ref="C13:K13"/>
    <mergeCell ref="C14:K14"/>
    <mergeCell ref="C16:K16"/>
    <mergeCell ref="A9:B9"/>
    <mergeCell ref="C9:G9"/>
    <mergeCell ref="C30:K30"/>
    <mergeCell ref="C24:K24"/>
    <mergeCell ref="C26:K26"/>
    <mergeCell ref="C28:K28"/>
    <mergeCell ref="C18:K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59"/>
  <sheetViews>
    <sheetView topLeftCell="A26" workbookViewId="0">
      <selection activeCell="H36" sqref="H36"/>
    </sheetView>
  </sheetViews>
  <sheetFormatPr defaultRowHeight="15" x14ac:dyDescent="0.25"/>
  <cols>
    <col min="1" max="1" width="12.85546875" bestFit="1" customWidth="1"/>
    <col min="3" max="3" width="12.7109375" customWidth="1"/>
    <col min="4" max="4" width="5.7109375" bestFit="1" customWidth="1"/>
    <col min="7" max="7" width="9.140625" customWidth="1"/>
    <col min="8" max="8" width="15.42578125" customWidth="1"/>
    <col min="16" max="16" width="18.85546875" customWidth="1"/>
  </cols>
  <sheetData>
    <row r="2" spans="1:16" x14ac:dyDescent="0.25">
      <c r="A2" s="1" t="str">
        <f>Process!A2</f>
        <v>Course Name</v>
      </c>
      <c r="B2" s="133" t="str">
        <f>Process!B2</f>
        <v>Microprocessor</v>
      </c>
      <c r="C2" s="133"/>
      <c r="D2" s="133"/>
      <c r="E2" s="133"/>
      <c r="F2" s="133"/>
      <c r="G2" s="133"/>
    </row>
    <row r="3" spans="1:16" x14ac:dyDescent="0.25">
      <c r="A3" s="1" t="str">
        <f>Process!A3</f>
        <v>Course Code</v>
      </c>
      <c r="B3" s="133" t="str">
        <f>Process!B3</f>
        <v>KCS403</v>
      </c>
      <c r="C3" s="133"/>
      <c r="D3" s="133"/>
      <c r="E3" s="133"/>
      <c r="F3" s="133"/>
      <c r="G3" s="133"/>
    </row>
    <row r="4" spans="1:16" x14ac:dyDescent="0.25">
      <c r="A4" s="1" t="str">
        <f>Process!A4</f>
        <v>Batch</v>
      </c>
      <c r="B4" s="133" t="str">
        <f>Process!B4</f>
        <v>2020 2024</v>
      </c>
      <c r="C4" s="133"/>
      <c r="D4" s="133"/>
      <c r="E4" s="133"/>
      <c r="F4" s="133"/>
      <c r="G4" s="133"/>
    </row>
    <row r="5" spans="1:16" x14ac:dyDescent="0.25">
      <c r="A5" s="1" t="str">
        <f>Process!A5</f>
        <v>Semester</v>
      </c>
      <c r="B5" s="133">
        <f>Process!B5</f>
        <v>4</v>
      </c>
      <c r="C5" s="133"/>
      <c r="D5" s="133"/>
      <c r="E5" s="133"/>
      <c r="F5" s="133"/>
      <c r="G5" s="133"/>
    </row>
    <row r="6" spans="1:16" x14ac:dyDescent="0.25">
      <c r="A6" s="1" t="str">
        <f>Process!A6</f>
        <v>Session</v>
      </c>
      <c r="B6" s="133" t="str">
        <f>Process!B6</f>
        <v>2021 2022</v>
      </c>
      <c r="C6" s="133"/>
      <c r="D6" s="133"/>
      <c r="E6" s="133"/>
      <c r="F6" s="133"/>
      <c r="G6" s="133"/>
    </row>
    <row r="7" spans="1:16" x14ac:dyDescent="0.25">
      <c r="A7" s="1" t="str">
        <f>Process!A7</f>
        <v>L:T:P</v>
      </c>
      <c r="B7" s="133" t="str">
        <f>Process!B7</f>
        <v>3.1.0</v>
      </c>
      <c r="C7" s="133"/>
      <c r="D7" s="133"/>
      <c r="E7" s="133"/>
      <c r="F7" s="133"/>
      <c r="G7" s="133"/>
    </row>
    <row r="10" spans="1:16" ht="18.75" x14ac:dyDescent="0.3">
      <c r="C10" s="137" t="s">
        <v>39</v>
      </c>
      <c r="D10" s="137"/>
      <c r="E10" s="137"/>
    </row>
    <row r="11" spans="1:16" x14ac:dyDescent="0.25">
      <c r="C11" s="6"/>
      <c r="D11" s="6"/>
      <c r="E11" s="6"/>
      <c r="F11" s="7"/>
      <c r="G11" s="7"/>
      <c r="H11" s="7"/>
      <c r="I11" s="7"/>
      <c r="J11" s="7"/>
      <c r="K11" s="7"/>
      <c r="L11" s="7"/>
      <c r="M11" s="7"/>
      <c r="N11" s="7"/>
      <c r="O11" s="7"/>
      <c r="P11" s="7"/>
    </row>
    <row r="12" spans="1:16" ht="15" customHeight="1" x14ac:dyDescent="0.25">
      <c r="C12" s="155" t="s">
        <v>53</v>
      </c>
      <c r="D12" s="155"/>
      <c r="E12" s="155"/>
      <c r="F12" s="155"/>
      <c r="G12" s="155"/>
      <c r="H12" s="155"/>
      <c r="I12" s="155"/>
      <c r="J12" s="155"/>
      <c r="K12" s="155"/>
      <c r="L12" s="155"/>
      <c r="M12" s="155"/>
      <c r="N12" s="155"/>
      <c r="O12" s="155"/>
      <c r="P12" s="155"/>
    </row>
    <row r="13" spans="1:16" ht="15" customHeight="1" x14ac:dyDescent="0.25">
      <c r="C13" s="4" t="s">
        <v>0</v>
      </c>
      <c r="D13" s="148" t="s">
        <v>25</v>
      </c>
      <c r="E13" s="149"/>
      <c r="F13" s="156" t="s">
        <v>31</v>
      </c>
      <c r="G13" s="156"/>
      <c r="H13" s="156"/>
      <c r="I13" s="156"/>
      <c r="J13" s="156"/>
      <c r="K13" s="156"/>
      <c r="L13" s="156"/>
      <c r="M13" s="156"/>
      <c r="N13" s="156"/>
      <c r="O13" s="156"/>
      <c r="P13" s="10" t="s">
        <v>32</v>
      </c>
    </row>
    <row r="14" spans="1:16" ht="15" customHeight="1" x14ac:dyDescent="0.25">
      <c r="C14" s="142" t="str">
        <f>B3</f>
        <v>KCS403</v>
      </c>
      <c r="D14" s="3" t="s">
        <v>26</v>
      </c>
      <c r="E14" s="3" t="str">
        <f>C$14&amp;""&amp;".1"</f>
        <v>KCS403.1</v>
      </c>
      <c r="F14" s="151" t="s">
        <v>169</v>
      </c>
      <c r="G14" s="152"/>
      <c r="H14" s="152"/>
      <c r="I14" s="152"/>
      <c r="J14" s="152"/>
      <c r="K14" s="152"/>
      <c r="L14" s="152"/>
      <c r="M14" s="152"/>
      <c r="N14" s="152"/>
      <c r="O14" s="153"/>
      <c r="P14" s="5" t="s">
        <v>161</v>
      </c>
    </row>
    <row r="15" spans="1:16" ht="30" customHeight="1" x14ac:dyDescent="0.25">
      <c r="C15" s="142"/>
      <c r="D15" s="3" t="s">
        <v>27</v>
      </c>
      <c r="E15" s="3" t="str">
        <f>C$14&amp;""&amp;".2"</f>
        <v>KCS403.2</v>
      </c>
      <c r="F15" s="151" t="s">
        <v>170</v>
      </c>
      <c r="G15" s="152"/>
      <c r="H15" s="152"/>
      <c r="I15" s="152"/>
      <c r="J15" s="152"/>
      <c r="K15" s="152"/>
      <c r="L15" s="152"/>
      <c r="M15" s="152"/>
      <c r="N15" s="152"/>
      <c r="O15" s="153"/>
      <c r="P15" s="5" t="s">
        <v>167</v>
      </c>
    </row>
    <row r="16" spans="1:16" ht="15" customHeight="1" x14ac:dyDescent="0.25">
      <c r="C16" s="142"/>
      <c r="D16" s="3" t="s">
        <v>28</v>
      </c>
      <c r="E16" s="3" t="str">
        <f>C$14&amp;""&amp;".3"</f>
        <v>KCS403.3</v>
      </c>
      <c r="F16" s="151" t="s">
        <v>171</v>
      </c>
      <c r="G16" s="152"/>
      <c r="H16" s="152"/>
      <c r="I16" s="152"/>
      <c r="J16" s="152"/>
      <c r="K16" s="152"/>
      <c r="L16" s="152"/>
      <c r="M16" s="152"/>
      <c r="N16" s="152"/>
      <c r="O16" s="153"/>
      <c r="P16" s="5" t="s">
        <v>167</v>
      </c>
    </row>
    <row r="17" spans="3:16" x14ac:dyDescent="0.25">
      <c r="C17" s="142"/>
      <c r="D17" s="3" t="s">
        <v>29</v>
      </c>
      <c r="E17" s="3" t="str">
        <f>C$14&amp;""&amp;".4"</f>
        <v>KCS403.4</v>
      </c>
      <c r="F17" s="151" t="s">
        <v>172</v>
      </c>
      <c r="G17" s="152"/>
      <c r="H17" s="152"/>
      <c r="I17" s="152"/>
      <c r="J17" s="152"/>
      <c r="K17" s="152"/>
      <c r="L17" s="152"/>
      <c r="M17" s="152"/>
      <c r="N17" s="152"/>
      <c r="O17" s="153"/>
      <c r="P17" s="5" t="s">
        <v>161</v>
      </c>
    </row>
    <row r="18" spans="3:16" ht="15" customHeight="1" x14ac:dyDescent="0.25">
      <c r="C18" s="142"/>
      <c r="D18" s="3" t="s">
        <v>30</v>
      </c>
      <c r="E18" s="3" t="str">
        <f>C$14&amp;""&amp;".5"</f>
        <v>KCS403.5</v>
      </c>
      <c r="F18" s="151" t="s">
        <v>173</v>
      </c>
      <c r="G18" s="152"/>
      <c r="H18" s="152"/>
      <c r="I18" s="152"/>
      <c r="J18" s="152"/>
      <c r="K18" s="152"/>
      <c r="L18" s="152"/>
      <c r="M18" s="152"/>
      <c r="N18" s="152"/>
      <c r="O18" s="153"/>
      <c r="P18" s="5" t="s">
        <v>168</v>
      </c>
    </row>
    <row r="21" spans="3:16" ht="18.75" x14ac:dyDescent="0.3">
      <c r="C21" s="137" t="s">
        <v>33</v>
      </c>
      <c r="D21" s="137"/>
      <c r="E21" s="137"/>
      <c r="F21" s="137"/>
      <c r="G21" s="137"/>
    </row>
    <row r="23" spans="3:16" ht="15" customHeight="1" x14ac:dyDescent="0.25">
      <c r="D23" s="5" t="s">
        <v>34</v>
      </c>
      <c r="E23" s="143" t="s">
        <v>67</v>
      </c>
      <c r="F23" s="144"/>
      <c r="G23" s="145"/>
    </row>
    <row r="24" spans="3:16" x14ac:dyDescent="0.25">
      <c r="D24" s="5">
        <v>3</v>
      </c>
      <c r="E24" s="147" t="s">
        <v>37</v>
      </c>
      <c r="F24" s="147"/>
      <c r="G24" s="147"/>
    </row>
    <row r="25" spans="3:16" x14ac:dyDescent="0.25">
      <c r="D25" s="5">
        <v>2</v>
      </c>
      <c r="E25" s="147" t="s">
        <v>38</v>
      </c>
      <c r="F25" s="147"/>
      <c r="G25" s="147"/>
    </row>
    <row r="26" spans="3:16" ht="15" customHeight="1" x14ac:dyDescent="0.25">
      <c r="D26" s="5">
        <v>1</v>
      </c>
      <c r="E26" s="147" t="s">
        <v>35</v>
      </c>
      <c r="F26" s="147"/>
      <c r="G26" s="147"/>
      <c r="I26" s="2"/>
      <c r="J26" s="2"/>
      <c r="K26" s="2"/>
      <c r="L26" s="2"/>
      <c r="M26" s="2"/>
      <c r="N26" s="2"/>
      <c r="O26" s="2"/>
    </row>
    <row r="28" spans="3:16" x14ac:dyDescent="0.25">
      <c r="C28" s="150" t="s">
        <v>36</v>
      </c>
      <c r="D28" s="150"/>
      <c r="E28" s="150"/>
      <c r="F28" s="150"/>
      <c r="G28" s="150"/>
      <c r="H28" s="150"/>
      <c r="I28" s="2"/>
    </row>
    <row r="29" spans="3:16" x14ac:dyDescent="0.25">
      <c r="C29" s="4" t="s">
        <v>0</v>
      </c>
      <c r="D29" s="148" t="s">
        <v>25</v>
      </c>
      <c r="E29" s="149"/>
      <c r="F29" s="143" t="s">
        <v>68</v>
      </c>
      <c r="G29" s="144"/>
      <c r="H29" s="145"/>
    </row>
    <row r="30" spans="3:16" x14ac:dyDescent="0.25">
      <c r="C30" s="142" t="str">
        <f>B3</f>
        <v>KCS403</v>
      </c>
      <c r="D30" s="3" t="s">
        <v>26</v>
      </c>
      <c r="E30" s="3" t="str">
        <f>C$14&amp;""&amp;".1"</f>
        <v>KCS403.1</v>
      </c>
      <c r="F30" s="146">
        <v>50</v>
      </c>
      <c r="G30" s="146"/>
      <c r="H30" s="146"/>
    </row>
    <row r="31" spans="3:16" ht="15" customHeight="1" x14ac:dyDescent="0.25">
      <c r="C31" s="142"/>
      <c r="D31" s="3" t="s">
        <v>27</v>
      </c>
      <c r="E31" s="3" t="str">
        <f>C$14&amp;""&amp;".2"</f>
        <v>KCS403.2</v>
      </c>
      <c r="F31" s="146">
        <v>50</v>
      </c>
      <c r="G31" s="146"/>
      <c r="H31" s="146"/>
    </row>
    <row r="32" spans="3:16" x14ac:dyDescent="0.25">
      <c r="C32" s="142"/>
      <c r="D32" s="3" t="s">
        <v>28</v>
      </c>
      <c r="E32" s="3" t="str">
        <f>C$14&amp;""&amp;".3"</f>
        <v>KCS403.3</v>
      </c>
      <c r="F32" s="146">
        <v>50</v>
      </c>
      <c r="G32" s="146"/>
      <c r="H32" s="146"/>
    </row>
    <row r="33" spans="3:16" x14ac:dyDescent="0.25">
      <c r="C33" s="142"/>
      <c r="D33" s="3" t="s">
        <v>29</v>
      </c>
      <c r="E33" s="3" t="str">
        <f>C$14&amp;""&amp;".4"</f>
        <v>KCS403.4</v>
      </c>
      <c r="F33" s="146">
        <v>50</v>
      </c>
      <c r="G33" s="146"/>
      <c r="H33" s="146"/>
    </row>
    <row r="34" spans="3:16" x14ac:dyDescent="0.25">
      <c r="C34" s="142"/>
      <c r="D34" s="3" t="s">
        <v>30</v>
      </c>
      <c r="E34" s="3" t="str">
        <f>C$14&amp;""&amp;".5"</f>
        <v>KCS403.5</v>
      </c>
      <c r="F34" s="146">
        <v>50</v>
      </c>
      <c r="G34" s="146"/>
      <c r="H34" s="146"/>
    </row>
    <row r="38" spans="3:16" ht="18.75" customHeight="1" x14ac:dyDescent="0.3">
      <c r="C38" s="137" t="s">
        <v>54</v>
      </c>
      <c r="D38" s="137"/>
      <c r="E38" s="137"/>
      <c r="F38" s="137"/>
      <c r="G38" s="137"/>
    </row>
    <row r="40" spans="3:16" ht="15" customHeight="1" x14ac:dyDescent="0.25">
      <c r="C40" s="141" t="s">
        <v>52</v>
      </c>
      <c r="D40" s="141"/>
      <c r="E40" s="141"/>
      <c r="F40" s="141"/>
      <c r="G40" s="141"/>
      <c r="H40" s="141"/>
      <c r="I40" s="141"/>
      <c r="J40" s="141"/>
      <c r="K40" s="141"/>
      <c r="L40" s="141"/>
      <c r="M40" s="141"/>
      <c r="N40" s="141"/>
      <c r="O40" s="141"/>
      <c r="P40" s="8"/>
    </row>
    <row r="41" spans="3:16" ht="32.25" customHeight="1" x14ac:dyDescent="0.25">
      <c r="C41" s="9" t="s">
        <v>40</v>
      </c>
      <c r="D41" s="138" t="s">
        <v>55</v>
      </c>
      <c r="E41" s="139"/>
      <c r="F41" s="139"/>
      <c r="G41" s="139"/>
      <c r="H41" s="139"/>
      <c r="I41" s="139"/>
      <c r="J41" s="139"/>
      <c r="K41" s="139"/>
      <c r="L41" s="139"/>
      <c r="M41" s="139"/>
      <c r="N41" s="139"/>
      <c r="O41" s="140"/>
    </row>
    <row r="42" spans="3:16" ht="32.25" customHeight="1" x14ac:dyDescent="0.25">
      <c r="C42" s="9" t="s">
        <v>41</v>
      </c>
      <c r="D42" s="138" t="s">
        <v>56</v>
      </c>
      <c r="E42" s="139"/>
      <c r="F42" s="139"/>
      <c r="G42" s="139"/>
      <c r="H42" s="139"/>
      <c r="I42" s="139"/>
      <c r="J42" s="139"/>
      <c r="K42" s="139"/>
      <c r="L42" s="139"/>
      <c r="M42" s="139"/>
      <c r="N42" s="139"/>
      <c r="O42" s="140"/>
    </row>
    <row r="43" spans="3:16" ht="51.75" customHeight="1" x14ac:dyDescent="0.25">
      <c r="C43" s="9" t="s">
        <v>42</v>
      </c>
      <c r="D43" s="138" t="s">
        <v>57</v>
      </c>
      <c r="E43" s="139"/>
      <c r="F43" s="139"/>
      <c r="G43" s="139"/>
      <c r="H43" s="139"/>
      <c r="I43" s="139"/>
      <c r="J43" s="139"/>
      <c r="K43" s="139"/>
      <c r="L43" s="139"/>
      <c r="M43" s="139"/>
      <c r="N43" s="139"/>
      <c r="O43" s="140"/>
    </row>
    <row r="44" spans="3:16" ht="32.25" customHeight="1" x14ac:dyDescent="0.25">
      <c r="C44" s="9" t="s">
        <v>43</v>
      </c>
      <c r="D44" s="138" t="s">
        <v>58</v>
      </c>
      <c r="E44" s="139"/>
      <c r="F44" s="139"/>
      <c r="G44" s="139"/>
      <c r="H44" s="139"/>
      <c r="I44" s="139"/>
      <c r="J44" s="139"/>
      <c r="K44" s="139"/>
      <c r="L44" s="139"/>
      <c r="M44" s="139"/>
      <c r="N44" s="139"/>
      <c r="O44" s="140"/>
    </row>
    <row r="45" spans="3:16" ht="32.25" customHeight="1" x14ac:dyDescent="0.25">
      <c r="C45" s="9" t="s">
        <v>44</v>
      </c>
      <c r="D45" s="138" t="s">
        <v>59</v>
      </c>
      <c r="E45" s="139"/>
      <c r="F45" s="139"/>
      <c r="G45" s="139"/>
      <c r="H45" s="139"/>
      <c r="I45" s="139"/>
      <c r="J45" s="139"/>
      <c r="K45" s="139"/>
      <c r="L45" s="139"/>
      <c r="M45" s="139"/>
      <c r="N45" s="139"/>
      <c r="O45" s="140"/>
    </row>
    <row r="46" spans="3:16" ht="32.25" customHeight="1" x14ac:dyDescent="0.25">
      <c r="C46" s="9" t="s">
        <v>45</v>
      </c>
      <c r="D46" s="138" t="s">
        <v>60</v>
      </c>
      <c r="E46" s="139"/>
      <c r="F46" s="139"/>
      <c r="G46" s="139"/>
      <c r="H46" s="139"/>
      <c r="I46" s="139"/>
      <c r="J46" s="139"/>
      <c r="K46" s="139"/>
      <c r="L46" s="139"/>
      <c r="M46" s="139"/>
      <c r="N46" s="139"/>
      <c r="O46" s="140"/>
    </row>
    <row r="47" spans="3:16" ht="32.25" customHeight="1" x14ac:dyDescent="0.25">
      <c r="C47" s="9" t="s">
        <v>46</v>
      </c>
      <c r="D47" s="138" t="s">
        <v>61</v>
      </c>
      <c r="E47" s="139"/>
      <c r="F47" s="139"/>
      <c r="G47" s="139"/>
      <c r="H47" s="139"/>
      <c r="I47" s="139"/>
      <c r="J47" s="139"/>
      <c r="K47" s="139"/>
      <c r="L47" s="139"/>
      <c r="M47" s="139"/>
      <c r="N47" s="139"/>
      <c r="O47" s="140"/>
    </row>
    <row r="48" spans="3:16" ht="32.25" customHeight="1" x14ac:dyDescent="0.25">
      <c r="C48" s="9" t="s">
        <v>47</v>
      </c>
      <c r="D48" s="138" t="s">
        <v>62</v>
      </c>
      <c r="E48" s="139"/>
      <c r="F48" s="139"/>
      <c r="G48" s="139"/>
      <c r="H48" s="139"/>
      <c r="I48" s="139"/>
      <c r="J48" s="139"/>
      <c r="K48" s="139"/>
      <c r="L48" s="139"/>
      <c r="M48" s="139"/>
      <c r="N48" s="139"/>
      <c r="O48" s="140"/>
    </row>
    <row r="49" spans="3:15" ht="32.25" customHeight="1" x14ac:dyDescent="0.25">
      <c r="C49" s="9" t="s">
        <v>48</v>
      </c>
      <c r="D49" s="138" t="s">
        <v>63</v>
      </c>
      <c r="E49" s="139"/>
      <c r="F49" s="139"/>
      <c r="G49" s="139"/>
      <c r="H49" s="139"/>
      <c r="I49" s="139"/>
      <c r="J49" s="139"/>
      <c r="K49" s="139"/>
      <c r="L49" s="139"/>
      <c r="M49" s="139"/>
      <c r="N49" s="139"/>
      <c r="O49" s="140"/>
    </row>
    <row r="50" spans="3:15" ht="50.25" customHeight="1" x14ac:dyDescent="0.25">
      <c r="C50" s="9" t="s">
        <v>49</v>
      </c>
      <c r="D50" s="138" t="s">
        <v>64</v>
      </c>
      <c r="E50" s="139"/>
      <c r="F50" s="139"/>
      <c r="G50" s="139"/>
      <c r="H50" s="139"/>
      <c r="I50" s="139"/>
      <c r="J50" s="139"/>
      <c r="K50" s="139"/>
      <c r="L50" s="139"/>
      <c r="M50" s="139"/>
      <c r="N50" s="139"/>
      <c r="O50" s="140"/>
    </row>
    <row r="51" spans="3:15" ht="51" customHeight="1" x14ac:dyDescent="0.25">
      <c r="C51" s="9" t="s">
        <v>50</v>
      </c>
      <c r="D51" s="138" t="s">
        <v>65</v>
      </c>
      <c r="E51" s="139"/>
      <c r="F51" s="139"/>
      <c r="G51" s="139"/>
      <c r="H51" s="139"/>
      <c r="I51" s="139"/>
      <c r="J51" s="139"/>
      <c r="K51" s="139"/>
      <c r="L51" s="139"/>
      <c r="M51" s="139"/>
      <c r="N51" s="139"/>
      <c r="O51" s="140"/>
    </row>
    <row r="52" spans="3:15" ht="32.25" customHeight="1" x14ac:dyDescent="0.25">
      <c r="C52" s="9" t="s">
        <v>51</v>
      </c>
      <c r="D52" s="138" t="s">
        <v>159</v>
      </c>
      <c r="E52" s="139"/>
      <c r="F52" s="139"/>
      <c r="G52" s="139"/>
      <c r="H52" s="139"/>
      <c r="I52" s="139"/>
      <c r="J52" s="139"/>
      <c r="K52" s="139"/>
      <c r="L52" s="139"/>
      <c r="M52" s="139"/>
      <c r="N52" s="139"/>
      <c r="O52" s="140"/>
    </row>
    <row r="55" spans="3:15" ht="18.75" x14ac:dyDescent="0.3">
      <c r="C55" s="137" t="s">
        <v>66</v>
      </c>
      <c r="D55" s="137"/>
      <c r="E55" s="137"/>
      <c r="F55" s="137"/>
      <c r="G55" s="137"/>
    </row>
    <row r="57" spans="3:15" x14ac:dyDescent="0.25">
      <c r="C57" s="155" t="s">
        <v>73</v>
      </c>
      <c r="D57" s="155"/>
      <c r="E57" s="155"/>
      <c r="F57" s="155"/>
      <c r="G57" s="155"/>
      <c r="H57" s="155"/>
      <c r="I57" s="155"/>
      <c r="J57" s="155"/>
      <c r="K57" s="155"/>
      <c r="L57" s="155"/>
      <c r="M57" s="155"/>
      <c r="N57" s="155"/>
      <c r="O57" s="155"/>
    </row>
    <row r="58" spans="3:15" x14ac:dyDescent="0.25">
      <c r="C58" s="9" t="s">
        <v>69</v>
      </c>
      <c r="D58" s="154" t="s">
        <v>70</v>
      </c>
      <c r="E58" s="154"/>
      <c r="F58" s="154"/>
      <c r="G58" s="154"/>
      <c r="H58" s="154"/>
      <c r="I58" s="154"/>
      <c r="J58" s="154"/>
      <c r="K58" s="154"/>
      <c r="L58" s="154"/>
      <c r="M58" s="154"/>
      <c r="N58" s="154"/>
      <c r="O58" s="154"/>
    </row>
    <row r="59" spans="3:15" ht="30" customHeight="1" x14ac:dyDescent="0.25">
      <c r="C59" s="9" t="s">
        <v>72</v>
      </c>
      <c r="D59" s="154" t="s">
        <v>71</v>
      </c>
      <c r="E59" s="154"/>
      <c r="F59" s="154"/>
      <c r="G59" s="154"/>
      <c r="H59" s="154"/>
      <c r="I59" s="154"/>
      <c r="J59" s="154"/>
      <c r="K59" s="154"/>
      <c r="L59" s="154"/>
      <c r="M59" s="154"/>
      <c r="N59" s="154"/>
      <c r="O59" s="154"/>
    </row>
  </sheetData>
  <mergeCells count="48">
    <mergeCell ref="B7:G7"/>
    <mergeCell ref="D58:O58"/>
    <mergeCell ref="D59:O59"/>
    <mergeCell ref="C57:O57"/>
    <mergeCell ref="B2:G2"/>
    <mergeCell ref="B3:G3"/>
    <mergeCell ref="B4:G4"/>
    <mergeCell ref="B5:G5"/>
    <mergeCell ref="B6:G6"/>
    <mergeCell ref="F13:O13"/>
    <mergeCell ref="F17:O17"/>
    <mergeCell ref="F18:O18"/>
    <mergeCell ref="C10:E10"/>
    <mergeCell ref="C21:G21"/>
    <mergeCell ref="C12:P12"/>
    <mergeCell ref="D13:E13"/>
    <mergeCell ref="C14:C18"/>
    <mergeCell ref="F16:O16"/>
    <mergeCell ref="F15:O15"/>
    <mergeCell ref="F14:O14"/>
    <mergeCell ref="E23:G23"/>
    <mergeCell ref="E24:G24"/>
    <mergeCell ref="E25:G25"/>
    <mergeCell ref="E26:G26"/>
    <mergeCell ref="D29:E29"/>
    <mergeCell ref="C28:H28"/>
    <mergeCell ref="C30:C34"/>
    <mergeCell ref="F29:H29"/>
    <mergeCell ref="F30:H30"/>
    <mergeCell ref="F31:H31"/>
    <mergeCell ref="F32:H32"/>
    <mergeCell ref="F33:H33"/>
    <mergeCell ref="F34:H34"/>
    <mergeCell ref="C38:G38"/>
    <mergeCell ref="D44:O44"/>
    <mergeCell ref="D45:O45"/>
    <mergeCell ref="D46:O46"/>
    <mergeCell ref="D47:O47"/>
    <mergeCell ref="D41:O41"/>
    <mergeCell ref="D42:O42"/>
    <mergeCell ref="D43:O43"/>
    <mergeCell ref="C55:G55"/>
    <mergeCell ref="D50:O50"/>
    <mergeCell ref="D51:O51"/>
    <mergeCell ref="D52:O52"/>
    <mergeCell ref="C40:O40"/>
    <mergeCell ref="D48:O48"/>
    <mergeCell ref="D49:O49"/>
  </mergeCells>
  <pageMargins left="0.7" right="0.7" top="0.75" bottom="0.75" header="0.3" footer="0.3"/>
  <pageSetup paperSize="9" scale="7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B82"/>
  <sheetViews>
    <sheetView topLeftCell="A64" zoomScale="96" zoomScaleNormal="96" workbookViewId="0">
      <selection activeCell="J84" sqref="J84"/>
    </sheetView>
  </sheetViews>
  <sheetFormatPr defaultRowHeight="15.75" x14ac:dyDescent="0.25"/>
  <cols>
    <col min="1" max="1" width="12.85546875" style="233" bestFit="1" customWidth="1"/>
    <col min="2" max="2" width="9.140625" style="233"/>
    <col min="3" max="3" width="10" style="233" bestFit="1" customWidth="1"/>
    <col min="4" max="4" width="5.85546875" style="233" bestFit="1" customWidth="1"/>
    <col min="5" max="5" width="8.85546875" style="233" bestFit="1" customWidth="1"/>
    <col min="6" max="6" width="6.28515625" style="233" bestFit="1" customWidth="1"/>
    <col min="7" max="8" width="5.85546875" style="233" bestFit="1" customWidth="1"/>
    <col min="9" max="9" width="4.7109375" style="233" customWidth="1"/>
    <col min="10" max="10" width="6.5703125" style="233" customWidth="1"/>
    <col min="11" max="11" width="5.42578125" style="233" customWidth="1"/>
    <col min="12" max="12" width="5.28515625" style="233" customWidth="1"/>
    <col min="13" max="13" width="5.42578125" style="233" customWidth="1"/>
    <col min="14" max="14" width="5.140625" style="233" customWidth="1"/>
    <col min="15" max="16" width="6.42578125" style="233" customWidth="1"/>
    <col min="17" max="17" width="6.5703125" style="233" customWidth="1"/>
    <col min="18" max="20" width="3.42578125" style="233" bestFit="1" customWidth="1"/>
    <col min="21" max="21" width="4.5703125" style="233" customWidth="1"/>
    <col min="22" max="22" width="4.7109375" style="233" customWidth="1"/>
    <col min="23" max="23" width="10" style="233" bestFit="1" customWidth="1"/>
    <col min="24" max="24" width="3.85546875" style="233" customWidth="1"/>
    <col min="25" max="25" width="4.140625" style="233" customWidth="1"/>
    <col min="26" max="26" width="5.28515625" style="233" customWidth="1"/>
    <col min="27" max="27" width="4.42578125" style="233" customWidth="1"/>
    <col min="28" max="28" width="4.28515625" style="233" customWidth="1"/>
    <col min="29" max="29" width="5.140625" style="233" customWidth="1"/>
    <col min="30" max="30" width="4.7109375" style="233" customWidth="1"/>
    <col min="31" max="31" width="4.85546875" style="233" customWidth="1"/>
    <col min="32" max="32" width="4.28515625" style="233" customWidth="1"/>
    <col min="33" max="33" width="4" style="233" bestFit="1" customWidth="1"/>
    <col min="34" max="34" width="4.42578125" style="233" bestFit="1" customWidth="1"/>
    <col min="35" max="35" width="4.5703125" style="233" bestFit="1" customWidth="1"/>
    <col min="36" max="36" width="4.42578125" style="233" bestFit="1" customWidth="1"/>
    <col min="37" max="37" width="4.5703125" style="233" bestFit="1" customWidth="1"/>
    <col min="38" max="38" width="4.42578125" style="233" bestFit="1" customWidth="1"/>
    <col min="39" max="39" width="4.5703125" style="233" bestFit="1" customWidth="1"/>
    <col min="40" max="40" width="4.42578125" style="233" bestFit="1" customWidth="1"/>
    <col min="41" max="41" width="4.5703125" style="233" bestFit="1" customWidth="1"/>
    <col min="42" max="42" width="4.42578125" style="233" bestFit="1" customWidth="1"/>
    <col min="43" max="43" width="4.5703125" style="233" bestFit="1" customWidth="1"/>
    <col min="44" max="44" width="4.42578125" style="233" bestFit="1" customWidth="1"/>
    <col min="45" max="45" width="4.5703125" style="233" bestFit="1" customWidth="1"/>
    <col min="46" max="46" width="4.42578125" style="233" bestFit="1" customWidth="1"/>
    <col min="47" max="47" width="4.5703125" style="233" bestFit="1" customWidth="1"/>
    <col min="48" max="48" width="4.42578125" style="233" bestFit="1" customWidth="1"/>
    <col min="49" max="49" width="4.5703125" style="233" bestFit="1" customWidth="1"/>
    <col min="50" max="53" width="5.5703125" style="233" bestFit="1" customWidth="1"/>
    <col min="54" max="16384" width="9.140625" style="233"/>
  </cols>
  <sheetData>
    <row r="2" spans="1:17" x14ac:dyDescent="0.25">
      <c r="A2" s="231" t="str">
        <f>Process!A2</f>
        <v>Course Name</v>
      </c>
      <c r="B2" s="232" t="str">
        <f>Process!B2</f>
        <v>Microprocessor</v>
      </c>
      <c r="C2" s="232"/>
      <c r="D2" s="232"/>
      <c r="E2" s="232"/>
      <c r="F2" s="232"/>
      <c r="G2" s="232"/>
    </row>
    <row r="3" spans="1:17" x14ac:dyDescent="0.25">
      <c r="A3" s="231" t="str">
        <f>Process!A3</f>
        <v>Course Code</v>
      </c>
      <c r="B3" s="232" t="str">
        <f>Process!B3</f>
        <v>KCS403</v>
      </c>
      <c r="C3" s="232"/>
      <c r="D3" s="232"/>
      <c r="E3" s="232"/>
      <c r="F3" s="232"/>
      <c r="G3" s="232"/>
    </row>
    <row r="4" spans="1:17" x14ac:dyDescent="0.25">
      <c r="A4" s="231" t="str">
        <f>Process!A4</f>
        <v>Batch</v>
      </c>
      <c r="B4" s="232" t="str">
        <f>Process!B4</f>
        <v>2020 2024</v>
      </c>
      <c r="C4" s="232"/>
      <c r="D4" s="232"/>
      <c r="E4" s="232"/>
      <c r="F4" s="232"/>
      <c r="G4" s="232"/>
    </row>
    <row r="5" spans="1:17" x14ac:dyDescent="0.25">
      <c r="A5" s="231" t="str">
        <f>Process!A5</f>
        <v>Semester</v>
      </c>
      <c r="B5" s="232">
        <f>Process!B5</f>
        <v>4</v>
      </c>
      <c r="C5" s="232"/>
      <c r="D5" s="232"/>
      <c r="E5" s="232"/>
      <c r="F5" s="232"/>
      <c r="G5" s="232"/>
    </row>
    <row r="6" spans="1:17" x14ac:dyDescent="0.25">
      <c r="A6" s="231" t="str">
        <f>Process!A6</f>
        <v>Session</v>
      </c>
      <c r="B6" s="232" t="str">
        <f>Process!B6</f>
        <v>2021 2022</v>
      </c>
      <c r="C6" s="232"/>
      <c r="D6" s="232"/>
      <c r="E6" s="232"/>
      <c r="F6" s="232"/>
      <c r="G6" s="232"/>
    </row>
    <row r="7" spans="1:17" x14ac:dyDescent="0.25">
      <c r="A7" s="231" t="str">
        <f>Process!A7</f>
        <v>L:T:P</v>
      </c>
      <c r="B7" s="232" t="str">
        <f>Process!B7</f>
        <v>3.1.0</v>
      </c>
      <c r="C7" s="232"/>
      <c r="D7" s="232"/>
      <c r="E7" s="232"/>
      <c r="F7" s="232"/>
      <c r="G7" s="232"/>
    </row>
    <row r="8" spans="1:17" x14ac:dyDescent="0.25">
      <c r="A8" s="231"/>
      <c r="B8" s="234"/>
      <c r="C8" s="234"/>
      <c r="D8" s="234"/>
      <c r="E8" s="234"/>
      <c r="F8" s="234"/>
      <c r="G8" s="234"/>
    </row>
    <row r="10" spans="1:17" ht="15" customHeight="1" x14ac:dyDescent="0.3">
      <c r="C10" s="137" t="s">
        <v>75</v>
      </c>
      <c r="D10" s="137"/>
      <c r="E10" s="137"/>
    </row>
    <row r="11" spans="1:17" ht="15" customHeight="1" x14ac:dyDescent="0.25">
      <c r="C11" s="236"/>
      <c r="D11" s="236"/>
      <c r="E11" s="236"/>
    </row>
    <row r="13" spans="1:17" ht="31.5" x14ac:dyDescent="0.25">
      <c r="C13" s="237" t="s">
        <v>0</v>
      </c>
      <c r="D13" s="238" t="s">
        <v>25</v>
      </c>
      <c r="E13" s="239"/>
      <c r="F13" s="240" t="s">
        <v>40</v>
      </c>
      <c r="G13" s="240" t="s">
        <v>41</v>
      </c>
      <c r="H13" s="240" t="s">
        <v>42</v>
      </c>
      <c r="I13" s="240" t="s">
        <v>43</v>
      </c>
      <c r="J13" s="240" t="s">
        <v>44</v>
      </c>
      <c r="K13" s="240" t="s">
        <v>45</v>
      </c>
      <c r="L13" s="240" t="s">
        <v>46</v>
      </c>
      <c r="M13" s="240" t="s">
        <v>47</v>
      </c>
      <c r="N13" s="240" t="s">
        <v>48</v>
      </c>
      <c r="O13" s="240" t="s">
        <v>49</v>
      </c>
      <c r="P13" s="240" t="s">
        <v>50</v>
      </c>
      <c r="Q13" s="240" t="s">
        <v>51</v>
      </c>
    </row>
    <row r="14" spans="1:17" ht="31.5" x14ac:dyDescent="0.25">
      <c r="C14" s="241" t="str">
        <f>B3</f>
        <v>KCS403</v>
      </c>
      <c r="D14" s="242" t="s">
        <v>26</v>
      </c>
      <c r="E14" s="242" t="str">
        <f>C$14&amp;""&amp;".1"</f>
        <v>KCS403.1</v>
      </c>
      <c r="F14" s="243">
        <v>3</v>
      </c>
      <c r="G14" s="243">
        <v>1</v>
      </c>
      <c r="H14" s="243">
        <v>2</v>
      </c>
      <c r="I14" s="243"/>
      <c r="J14" s="243"/>
      <c r="K14" s="243"/>
      <c r="L14" s="243"/>
      <c r="M14" s="243"/>
      <c r="N14" s="243"/>
      <c r="O14" s="243"/>
      <c r="P14" s="243"/>
      <c r="Q14" s="243">
        <v>1</v>
      </c>
    </row>
    <row r="15" spans="1:17" ht="31.5" x14ac:dyDescent="0.25">
      <c r="C15" s="241"/>
      <c r="D15" s="242" t="s">
        <v>27</v>
      </c>
      <c r="E15" s="242" t="str">
        <f>C$14&amp;""&amp;".2"</f>
        <v>KCS403.2</v>
      </c>
      <c r="F15" s="243">
        <v>3</v>
      </c>
      <c r="G15" s="243">
        <v>3</v>
      </c>
      <c r="H15" s="243">
        <v>3</v>
      </c>
      <c r="I15" s="243"/>
      <c r="J15" s="243"/>
      <c r="K15" s="243"/>
      <c r="L15" s="243"/>
      <c r="M15" s="243"/>
      <c r="N15" s="243"/>
      <c r="O15" s="243"/>
      <c r="P15" s="243"/>
      <c r="Q15" s="243">
        <v>1</v>
      </c>
    </row>
    <row r="16" spans="1:17" ht="31.5" x14ac:dyDescent="0.25">
      <c r="C16" s="241"/>
      <c r="D16" s="242" t="s">
        <v>28</v>
      </c>
      <c r="E16" s="242" t="str">
        <f>C$14&amp;""&amp;".3"</f>
        <v>KCS403.3</v>
      </c>
      <c r="F16" s="243">
        <v>3</v>
      </c>
      <c r="G16" s="243">
        <v>3</v>
      </c>
      <c r="H16" s="243">
        <v>3</v>
      </c>
      <c r="I16" s="243"/>
      <c r="J16" s="243"/>
      <c r="K16" s="243"/>
      <c r="L16" s="243"/>
      <c r="M16" s="243"/>
      <c r="N16" s="243"/>
      <c r="O16" s="243"/>
      <c r="P16" s="243"/>
      <c r="Q16" s="243">
        <v>1</v>
      </c>
    </row>
    <row r="17" spans="3:17" ht="31.5" x14ac:dyDescent="0.25">
      <c r="C17" s="241"/>
      <c r="D17" s="242" t="s">
        <v>29</v>
      </c>
      <c r="E17" s="242" t="str">
        <f>C$14&amp;""&amp;".4"</f>
        <v>KCS403.4</v>
      </c>
      <c r="F17" s="243">
        <v>3</v>
      </c>
      <c r="G17" s="243">
        <v>1</v>
      </c>
      <c r="H17" s="243">
        <v>2</v>
      </c>
      <c r="I17" s="243"/>
      <c r="J17" s="243"/>
      <c r="K17" s="243"/>
      <c r="L17" s="243"/>
      <c r="M17" s="243"/>
      <c r="N17" s="243"/>
      <c r="O17" s="243"/>
      <c r="P17" s="243"/>
      <c r="Q17" s="243">
        <v>1</v>
      </c>
    </row>
    <row r="18" spans="3:17" ht="31.5" x14ac:dyDescent="0.25">
      <c r="C18" s="241"/>
      <c r="D18" s="242" t="s">
        <v>30</v>
      </c>
      <c r="E18" s="242" t="str">
        <f>C$14&amp;""&amp;".5"</f>
        <v>KCS403.5</v>
      </c>
      <c r="F18" s="243">
        <v>3</v>
      </c>
      <c r="G18" s="243">
        <v>2</v>
      </c>
      <c r="H18" s="243">
        <v>1</v>
      </c>
      <c r="I18" s="243"/>
      <c r="J18" s="243"/>
      <c r="K18" s="243"/>
      <c r="L18" s="243"/>
      <c r="M18" s="243"/>
      <c r="N18" s="243"/>
      <c r="O18" s="243"/>
      <c r="P18" s="243"/>
      <c r="Q18" s="243">
        <v>1</v>
      </c>
    </row>
    <row r="19" spans="3:17" ht="29.25" customHeight="1" x14ac:dyDescent="0.25">
      <c r="C19" s="244" t="s">
        <v>74</v>
      </c>
      <c r="D19" s="244"/>
      <c r="E19" s="245" t="str">
        <f>C14</f>
        <v>KCS403</v>
      </c>
      <c r="F19" s="246">
        <f>IF(COUNTA(F14:F18),AVERAGE(F14:F18),"")</f>
        <v>3</v>
      </c>
      <c r="G19" s="246">
        <f t="shared" ref="G19:Q19" si="0">IF(COUNTA(G14:G18),AVERAGE(G14:G18),"")</f>
        <v>2</v>
      </c>
      <c r="H19" s="246">
        <f t="shared" si="0"/>
        <v>2.2000000000000002</v>
      </c>
      <c r="I19" s="246" t="str">
        <f t="shared" si="0"/>
        <v/>
      </c>
      <c r="J19" s="246" t="str">
        <f t="shared" si="0"/>
        <v/>
      </c>
      <c r="K19" s="246" t="str">
        <f t="shared" si="0"/>
        <v/>
      </c>
      <c r="L19" s="246" t="str">
        <f t="shared" si="0"/>
        <v/>
      </c>
      <c r="M19" s="246" t="str">
        <f t="shared" si="0"/>
        <v/>
      </c>
      <c r="N19" s="246" t="str">
        <f t="shared" si="0"/>
        <v/>
      </c>
      <c r="O19" s="246" t="str">
        <f t="shared" si="0"/>
        <v/>
      </c>
      <c r="P19" s="246" t="str">
        <f t="shared" si="0"/>
        <v/>
      </c>
      <c r="Q19" s="246">
        <f t="shared" si="0"/>
        <v>1</v>
      </c>
    </row>
    <row r="22" spans="3:17" ht="18.75" x14ac:dyDescent="0.3">
      <c r="C22" s="137" t="s">
        <v>76</v>
      </c>
      <c r="D22" s="137"/>
      <c r="E22" s="137"/>
    </row>
    <row r="23" spans="3:17" x14ac:dyDescent="0.25">
      <c r="C23" s="236"/>
      <c r="D23" s="236"/>
      <c r="E23" s="236"/>
    </row>
    <row r="25" spans="3:17" ht="31.5" x14ac:dyDescent="0.25">
      <c r="C25" s="237" t="s">
        <v>0</v>
      </c>
      <c r="D25" s="238" t="s">
        <v>25</v>
      </c>
      <c r="E25" s="239"/>
      <c r="F25" s="240" t="s">
        <v>69</v>
      </c>
      <c r="G25" s="247" t="s">
        <v>72</v>
      </c>
    </row>
    <row r="26" spans="3:17" ht="31.5" x14ac:dyDescent="0.25">
      <c r="C26" s="248" t="str">
        <f>C14</f>
        <v>KCS403</v>
      </c>
      <c r="D26" s="242" t="s">
        <v>26</v>
      </c>
      <c r="E26" s="242" t="str">
        <f>C$14&amp;""&amp;".1"</f>
        <v>KCS403.1</v>
      </c>
      <c r="F26" s="243">
        <v>3</v>
      </c>
      <c r="G26" s="243"/>
    </row>
    <row r="27" spans="3:17" ht="31.5" x14ac:dyDescent="0.25">
      <c r="C27" s="249"/>
      <c r="D27" s="242" t="s">
        <v>27</v>
      </c>
      <c r="E27" s="242" t="str">
        <f>C$14&amp;""&amp;".2"</f>
        <v>KCS403.2</v>
      </c>
      <c r="F27" s="243">
        <v>3</v>
      </c>
      <c r="G27" s="243"/>
    </row>
    <row r="28" spans="3:17" ht="31.5" x14ac:dyDescent="0.25">
      <c r="C28" s="249"/>
      <c r="D28" s="242" t="s">
        <v>28</v>
      </c>
      <c r="E28" s="242" t="str">
        <f>C$14&amp;""&amp;".3"</f>
        <v>KCS403.3</v>
      </c>
      <c r="F28" s="243">
        <v>3</v>
      </c>
      <c r="G28" s="243"/>
    </row>
    <row r="29" spans="3:17" ht="31.5" x14ac:dyDescent="0.25">
      <c r="C29" s="249"/>
      <c r="D29" s="242" t="s">
        <v>29</v>
      </c>
      <c r="E29" s="242" t="str">
        <f>C$14&amp;""&amp;".4"</f>
        <v>KCS403.4</v>
      </c>
      <c r="F29" s="243">
        <v>3</v>
      </c>
      <c r="G29" s="243"/>
    </row>
    <row r="30" spans="3:17" ht="31.5" x14ac:dyDescent="0.25">
      <c r="C30" s="250"/>
      <c r="D30" s="242" t="s">
        <v>30</v>
      </c>
      <c r="E30" s="242" t="str">
        <f>C$14&amp;""&amp;".5"</f>
        <v>KCS403.5</v>
      </c>
      <c r="F30" s="243">
        <v>3</v>
      </c>
      <c r="G30" s="243"/>
    </row>
    <row r="31" spans="3:17" ht="30" customHeight="1" x14ac:dyDescent="0.25">
      <c r="C31" s="244" t="s">
        <v>74</v>
      </c>
      <c r="D31" s="244"/>
      <c r="E31" s="245" t="str">
        <f>C14</f>
        <v>KCS403</v>
      </c>
      <c r="F31" s="246">
        <f>IF(COUNTA(F26:F30),AVERAGE(F26:F30),"")</f>
        <v>3</v>
      </c>
      <c r="G31" s="246" t="str">
        <f>IF(COUNTA(G26:G30),AVERAGE(G26:G30),"")</f>
        <v/>
      </c>
    </row>
    <row r="34" spans="3:54" x14ac:dyDescent="0.25">
      <c r="C34" s="235" t="s">
        <v>160</v>
      </c>
      <c r="D34" s="235"/>
      <c r="E34" s="235"/>
      <c r="F34" s="235"/>
      <c r="G34" s="235"/>
      <c r="H34" s="235"/>
      <c r="I34" s="235"/>
      <c r="J34" s="235"/>
      <c r="K34" s="235"/>
      <c r="L34" s="235"/>
      <c r="M34" s="235"/>
      <c r="N34" s="235"/>
      <c r="O34" s="235"/>
    </row>
    <row r="35" spans="3:54" x14ac:dyDescent="0.25">
      <c r="C35" s="236"/>
      <c r="D35" s="236"/>
      <c r="E35" s="236"/>
      <c r="F35" s="236"/>
      <c r="G35" s="236"/>
      <c r="H35" s="236"/>
      <c r="I35" s="236"/>
      <c r="J35" s="236"/>
      <c r="K35" s="236"/>
      <c r="L35" s="236"/>
      <c r="M35" s="236"/>
      <c r="N35" s="236"/>
      <c r="O35" s="236"/>
    </row>
    <row r="37" spans="3:54" ht="15" customHeight="1" x14ac:dyDescent="0.25">
      <c r="D37" s="244" t="s">
        <v>86</v>
      </c>
      <c r="E37" s="244"/>
      <c r="F37" s="244"/>
      <c r="G37" s="244"/>
      <c r="H37" s="244"/>
      <c r="I37" s="244"/>
      <c r="J37" s="251"/>
      <c r="N37" s="244" t="s">
        <v>87</v>
      </c>
      <c r="O37" s="244"/>
      <c r="P37" s="244"/>
      <c r="Q37" s="244"/>
      <c r="R37" s="244"/>
      <c r="S37" s="244"/>
      <c r="T37" s="251"/>
      <c r="W37" s="252"/>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row>
    <row r="38" spans="3:54" x14ac:dyDescent="0.25">
      <c r="C38" s="253" t="s">
        <v>67</v>
      </c>
      <c r="D38" s="246">
        <v>2</v>
      </c>
      <c r="E38" s="246">
        <v>2</v>
      </c>
      <c r="F38" s="246">
        <v>2</v>
      </c>
      <c r="G38" s="246">
        <v>3</v>
      </c>
      <c r="H38" s="246">
        <v>3</v>
      </c>
      <c r="I38" s="246">
        <v>3</v>
      </c>
      <c r="J38" s="254"/>
      <c r="M38" s="253" t="s">
        <v>67</v>
      </c>
      <c r="N38" s="246">
        <v>2</v>
      </c>
      <c r="O38" s="246">
        <v>2</v>
      </c>
      <c r="P38" s="246">
        <v>2</v>
      </c>
      <c r="Q38" s="246">
        <v>3</v>
      </c>
      <c r="R38" s="246">
        <v>3</v>
      </c>
      <c r="S38" s="246">
        <v>3</v>
      </c>
      <c r="T38" s="254"/>
      <c r="W38" s="252"/>
      <c r="X38" s="254"/>
      <c r="Y38" s="254"/>
      <c r="Z38" s="254"/>
      <c r="AA38" s="254"/>
      <c r="AB38" s="254"/>
      <c r="AC38" s="254"/>
      <c r="AD38" s="254"/>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row>
    <row r="39" spans="3:54" x14ac:dyDescent="0.25">
      <c r="C39" s="253" t="s">
        <v>85</v>
      </c>
      <c r="D39" s="246" t="s">
        <v>78</v>
      </c>
      <c r="E39" s="246" t="s">
        <v>79</v>
      </c>
      <c r="F39" s="246" t="s">
        <v>80</v>
      </c>
      <c r="G39" s="246" t="s">
        <v>81</v>
      </c>
      <c r="H39" s="246" t="s">
        <v>82</v>
      </c>
      <c r="I39" s="246" t="s">
        <v>83</v>
      </c>
      <c r="J39" s="254"/>
      <c r="M39" s="253" t="s">
        <v>85</v>
      </c>
      <c r="N39" s="246" t="s">
        <v>78</v>
      </c>
      <c r="O39" s="246" t="s">
        <v>79</v>
      </c>
      <c r="P39" s="246" t="s">
        <v>80</v>
      </c>
      <c r="Q39" s="246" t="s">
        <v>81</v>
      </c>
      <c r="R39" s="246" t="s">
        <v>82</v>
      </c>
      <c r="S39" s="246" t="s">
        <v>83</v>
      </c>
      <c r="T39" s="254"/>
      <c r="W39" s="252"/>
      <c r="X39" s="254"/>
      <c r="Y39" s="254"/>
      <c r="Z39" s="254"/>
      <c r="AA39" s="254"/>
      <c r="AB39" s="254"/>
      <c r="AC39" s="254"/>
      <c r="AD39" s="254"/>
      <c r="AE39" s="252"/>
      <c r="AF39" s="252"/>
      <c r="AG39" s="252"/>
      <c r="AH39" s="252"/>
      <c r="AI39" s="252"/>
      <c r="AJ39" s="252"/>
      <c r="AK39" s="252"/>
      <c r="AL39" s="252"/>
      <c r="AM39" s="252"/>
      <c r="AN39" s="252"/>
      <c r="AO39" s="252"/>
      <c r="AP39" s="252"/>
      <c r="AQ39" s="252"/>
      <c r="AR39" s="252"/>
      <c r="AS39" s="252"/>
      <c r="AT39" s="252"/>
      <c r="AU39" s="252"/>
      <c r="AV39" s="252"/>
      <c r="AW39" s="252"/>
      <c r="AX39" s="252"/>
      <c r="AY39" s="252"/>
      <c r="AZ39" s="252"/>
      <c r="BA39" s="252"/>
      <c r="BB39" s="252"/>
    </row>
    <row r="40" spans="3:54" x14ac:dyDescent="0.25">
      <c r="C40" s="253" t="s">
        <v>26</v>
      </c>
      <c r="D40" s="246"/>
      <c r="E40" s="246" t="s">
        <v>84</v>
      </c>
      <c r="F40" s="246" t="s">
        <v>84</v>
      </c>
      <c r="G40" s="246"/>
      <c r="H40" s="246"/>
      <c r="I40" s="246"/>
      <c r="J40" s="254"/>
      <c r="M40" s="253" t="s">
        <v>26</v>
      </c>
      <c r="N40" s="246"/>
      <c r="O40" s="246"/>
      <c r="P40" s="246"/>
      <c r="Q40" s="246"/>
      <c r="R40" s="246"/>
      <c r="S40" s="246"/>
      <c r="T40" s="254"/>
      <c r="W40" s="252"/>
      <c r="X40" s="254"/>
      <c r="Y40" s="254"/>
      <c r="Z40" s="254"/>
      <c r="AA40" s="254"/>
      <c r="AB40" s="254"/>
      <c r="AC40" s="254"/>
      <c r="AD40" s="254"/>
      <c r="AE40" s="252"/>
      <c r="AF40" s="252"/>
      <c r="AG40" s="252"/>
      <c r="AH40" s="252"/>
      <c r="AI40" s="252"/>
      <c r="AJ40" s="252"/>
      <c r="AK40" s="252"/>
      <c r="AL40" s="252"/>
      <c r="AM40" s="252"/>
      <c r="AN40" s="252"/>
      <c r="AO40" s="252"/>
      <c r="AP40" s="252"/>
      <c r="AQ40" s="252"/>
      <c r="AR40" s="252"/>
      <c r="AS40" s="252"/>
      <c r="AT40" s="252"/>
      <c r="AU40" s="252"/>
      <c r="AV40" s="252"/>
      <c r="AW40" s="252"/>
      <c r="AX40" s="252"/>
      <c r="AY40" s="252"/>
      <c r="AZ40" s="252"/>
      <c r="BA40" s="252"/>
      <c r="BB40" s="252"/>
    </row>
    <row r="41" spans="3:54" x14ac:dyDescent="0.25">
      <c r="C41" s="253" t="s">
        <v>27</v>
      </c>
      <c r="D41" s="246" t="s">
        <v>84</v>
      </c>
      <c r="E41" s="246"/>
      <c r="F41" s="246"/>
      <c r="G41" s="246" t="s">
        <v>84</v>
      </c>
      <c r="H41" s="246" t="s">
        <v>84</v>
      </c>
      <c r="I41" s="246" t="s">
        <v>84</v>
      </c>
      <c r="J41" s="254"/>
      <c r="M41" s="253" t="s">
        <v>27</v>
      </c>
      <c r="N41" s="246"/>
      <c r="O41" s="246"/>
      <c r="P41" s="246"/>
      <c r="Q41" s="246"/>
      <c r="R41" s="246"/>
      <c r="S41" s="246"/>
      <c r="T41" s="254"/>
      <c r="W41" s="252"/>
      <c r="X41" s="254"/>
      <c r="Y41" s="254"/>
      <c r="Z41" s="254"/>
      <c r="AA41" s="254"/>
      <c r="AB41" s="254"/>
      <c r="AC41" s="254"/>
      <c r="AD41" s="254"/>
      <c r="AE41" s="252"/>
      <c r="AF41" s="252"/>
      <c r="AG41" s="252"/>
      <c r="AH41" s="252"/>
      <c r="AI41" s="252"/>
      <c r="AJ41" s="252"/>
      <c r="AK41" s="252"/>
      <c r="AL41" s="252"/>
      <c r="AM41" s="252"/>
      <c r="AN41" s="252"/>
      <c r="AO41" s="252"/>
      <c r="AP41" s="252"/>
      <c r="AQ41" s="252"/>
      <c r="AR41" s="252"/>
      <c r="AS41" s="252"/>
      <c r="AT41" s="252"/>
      <c r="AU41" s="252"/>
      <c r="AV41" s="252"/>
      <c r="AW41" s="252"/>
      <c r="AX41" s="252"/>
      <c r="AY41" s="252"/>
      <c r="AZ41" s="252"/>
      <c r="BA41" s="252"/>
      <c r="BB41" s="252"/>
    </row>
    <row r="42" spans="3:54" x14ac:dyDescent="0.25">
      <c r="C42" s="253" t="s">
        <v>28</v>
      </c>
      <c r="D42" s="246"/>
      <c r="E42" s="246"/>
      <c r="F42" s="246"/>
      <c r="G42" s="246"/>
      <c r="H42" s="246"/>
      <c r="I42" s="246"/>
      <c r="J42" s="254"/>
      <c r="M42" s="253" t="s">
        <v>28</v>
      </c>
      <c r="N42" s="246" t="s">
        <v>84</v>
      </c>
      <c r="O42" s="246" t="s">
        <v>84</v>
      </c>
      <c r="P42" s="246"/>
      <c r="Q42" s="246"/>
      <c r="R42" s="246"/>
      <c r="S42" s="246"/>
      <c r="T42" s="254"/>
      <c r="W42" s="252"/>
      <c r="X42" s="254"/>
      <c r="Y42" s="254"/>
      <c r="Z42" s="254"/>
      <c r="AA42" s="254"/>
      <c r="AB42" s="254"/>
      <c r="AC42" s="254"/>
      <c r="AD42" s="254"/>
      <c r="AE42" s="252"/>
      <c r="AF42" s="252"/>
      <c r="AG42" s="252"/>
      <c r="AH42" s="252"/>
      <c r="AI42" s="252"/>
      <c r="AJ42" s="252"/>
      <c r="AK42" s="252"/>
      <c r="AL42" s="252"/>
      <c r="AM42" s="252"/>
      <c r="AN42" s="252"/>
      <c r="AO42" s="252"/>
      <c r="AP42" s="252"/>
      <c r="AQ42" s="252"/>
      <c r="AR42" s="252"/>
      <c r="AS42" s="252"/>
      <c r="AT42" s="252"/>
      <c r="AU42" s="252"/>
      <c r="AV42" s="252"/>
      <c r="AW42" s="252"/>
      <c r="AX42" s="252"/>
      <c r="AY42" s="252"/>
      <c r="AZ42" s="252"/>
      <c r="BA42" s="252"/>
      <c r="BB42" s="252"/>
    </row>
    <row r="43" spans="3:54" x14ac:dyDescent="0.25">
      <c r="C43" s="253" t="s">
        <v>29</v>
      </c>
      <c r="D43" s="246"/>
      <c r="E43" s="246"/>
      <c r="F43" s="246"/>
      <c r="G43" s="246"/>
      <c r="H43" s="246"/>
      <c r="I43" s="246"/>
      <c r="J43" s="254"/>
      <c r="M43" s="253" t="s">
        <v>29</v>
      </c>
      <c r="N43" s="246"/>
      <c r="O43" s="246"/>
      <c r="P43" s="246" t="s">
        <v>84</v>
      </c>
      <c r="Q43" s="246" t="s">
        <v>84</v>
      </c>
      <c r="R43" s="246" t="s">
        <v>84</v>
      </c>
      <c r="S43" s="246"/>
      <c r="T43" s="254"/>
      <c r="W43" s="252"/>
      <c r="X43" s="254"/>
      <c r="Y43" s="254"/>
      <c r="Z43" s="254"/>
      <c r="AA43" s="254"/>
      <c r="AB43" s="254"/>
      <c r="AC43" s="254"/>
      <c r="AD43" s="254"/>
      <c r="AE43" s="252"/>
      <c r="AF43" s="252"/>
      <c r="AG43" s="252"/>
      <c r="AH43" s="252"/>
      <c r="AI43" s="252"/>
      <c r="AJ43" s="252"/>
      <c r="AK43" s="252"/>
      <c r="AL43" s="252"/>
      <c r="AM43" s="252"/>
      <c r="AN43" s="252"/>
      <c r="AO43" s="252"/>
      <c r="AP43" s="252"/>
      <c r="AQ43" s="252"/>
      <c r="AR43" s="252"/>
      <c r="AS43" s="252"/>
      <c r="AT43" s="252"/>
      <c r="AU43" s="252"/>
      <c r="AV43" s="252"/>
      <c r="AW43" s="252"/>
      <c r="AX43" s="252"/>
      <c r="AY43" s="252"/>
      <c r="AZ43" s="252"/>
      <c r="BA43" s="252"/>
      <c r="BB43" s="252"/>
    </row>
    <row r="44" spans="3:54" x14ac:dyDescent="0.25">
      <c r="C44" s="253" t="s">
        <v>30</v>
      </c>
      <c r="D44" s="246"/>
      <c r="E44" s="246"/>
      <c r="F44" s="246"/>
      <c r="G44" s="246"/>
      <c r="H44" s="246"/>
      <c r="I44" s="246"/>
      <c r="J44" s="254"/>
      <c r="M44" s="253" t="s">
        <v>30</v>
      </c>
      <c r="N44" s="246"/>
      <c r="O44" s="246"/>
      <c r="P44" s="246"/>
      <c r="Q44" s="246"/>
      <c r="R44" s="246"/>
      <c r="S44" s="246" t="s">
        <v>84</v>
      </c>
      <c r="T44" s="254"/>
      <c r="W44" s="252"/>
      <c r="X44" s="254"/>
      <c r="Y44" s="254"/>
      <c r="Z44" s="254"/>
      <c r="AA44" s="254"/>
      <c r="AB44" s="254"/>
      <c r="AC44" s="254"/>
      <c r="AD44" s="254"/>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2"/>
    </row>
    <row r="51" spans="3:15" x14ac:dyDescent="0.25">
      <c r="D51" s="244" t="s">
        <v>96</v>
      </c>
      <c r="E51" s="244"/>
      <c r="F51" s="244"/>
      <c r="G51" s="244"/>
      <c r="H51" s="244"/>
    </row>
    <row r="52" spans="3:15" x14ac:dyDescent="0.25">
      <c r="C52" s="253" t="s">
        <v>67</v>
      </c>
      <c r="D52" s="246">
        <v>10</v>
      </c>
      <c r="E52" s="246">
        <v>10</v>
      </c>
      <c r="F52" s="246">
        <v>10</v>
      </c>
      <c r="G52" s="246">
        <v>10</v>
      </c>
      <c r="H52" s="246">
        <v>10</v>
      </c>
    </row>
    <row r="53" spans="3:15" x14ac:dyDescent="0.25">
      <c r="C53" s="253"/>
      <c r="D53" s="246" t="s">
        <v>88</v>
      </c>
      <c r="E53" s="246" t="s">
        <v>89</v>
      </c>
      <c r="F53" s="246" t="s">
        <v>93</v>
      </c>
      <c r="G53" s="246" t="s">
        <v>94</v>
      </c>
      <c r="H53" s="246" t="s">
        <v>95</v>
      </c>
    </row>
    <row r="54" spans="3:15" x14ac:dyDescent="0.25">
      <c r="C54" s="253" t="s">
        <v>26</v>
      </c>
      <c r="D54" s="246" t="s">
        <v>84</v>
      </c>
      <c r="E54" s="246"/>
      <c r="F54" s="246"/>
      <c r="G54" s="246"/>
      <c r="H54" s="246"/>
    </row>
    <row r="55" spans="3:15" x14ac:dyDescent="0.25">
      <c r="C55" s="253" t="s">
        <v>27</v>
      </c>
      <c r="D55" s="246"/>
      <c r="E55" s="246" t="s">
        <v>84</v>
      </c>
      <c r="F55" s="246"/>
      <c r="G55" s="246"/>
      <c r="H55" s="246"/>
    </row>
    <row r="56" spans="3:15" x14ac:dyDescent="0.25">
      <c r="C56" s="253" t="s">
        <v>28</v>
      </c>
      <c r="D56" s="246"/>
      <c r="E56" s="246"/>
      <c r="F56" s="246" t="s">
        <v>84</v>
      </c>
      <c r="G56" s="246"/>
      <c r="H56" s="246"/>
    </row>
    <row r="57" spans="3:15" x14ac:dyDescent="0.25">
      <c r="C57" s="253" t="s">
        <v>29</v>
      </c>
      <c r="D57" s="246"/>
      <c r="E57" s="246"/>
      <c r="F57" s="246"/>
      <c r="G57" s="246" t="s">
        <v>84</v>
      </c>
      <c r="H57" s="246"/>
    </row>
    <row r="58" spans="3:15" x14ac:dyDescent="0.25">
      <c r="C58" s="253" t="s">
        <v>30</v>
      </c>
      <c r="D58" s="246"/>
      <c r="E58" s="246"/>
      <c r="F58" s="246"/>
      <c r="G58" s="246"/>
      <c r="H58" s="246" t="s">
        <v>84</v>
      </c>
    </row>
    <row r="61" spans="3:15" x14ac:dyDescent="0.25">
      <c r="C61" s="235" t="s">
        <v>90</v>
      </c>
      <c r="D61" s="235"/>
      <c r="E61" s="235"/>
      <c r="F61" s="235"/>
      <c r="G61" s="235"/>
      <c r="H61" s="235"/>
      <c r="I61" s="235"/>
      <c r="J61" s="235"/>
      <c r="K61" s="235"/>
      <c r="L61" s="235"/>
      <c r="M61" s="235"/>
      <c r="N61" s="235"/>
      <c r="O61" s="235"/>
    </row>
    <row r="62" spans="3:15" x14ac:dyDescent="0.25">
      <c r="C62" s="236"/>
      <c r="D62" s="236"/>
      <c r="E62" s="236"/>
      <c r="F62" s="236"/>
      <c r="G62" s="236"/>
      <c r="H62" s="236"/>
      <c r="I62" s="236"/>
      <c r="J62" s="236"/>
      <c r="K62" s="236"/>
      <c r="L62" s="236"/>
      <c r="M62" s="236"/>
      <c r="N62" s="236"/>
      <c r="O62" s="236"/>
    </row>
    <row r="64" spans="3:15" x14ac:dyDescent="0.25">
      <c r="D64" s="246" t="s">
        <v>91</v>
      </c>
    </row>
    <row r="65" spans="3:15" x14ac:dyDescent="0.25">
      <c r="C65" s="255" t="s">
        <v>67</v>
      </c>
      <c r="D65" s="246">
        <v>100</v>
      </c>
    </row>
    <row r="66" spans="3:15" x14ac:dyDescent="0.25">
      <c r="C66" s="255" t="s">
        <v>26</v>
      </c>
      <c r="D66" s="246" t="s">
        <v>84</v>
      </c>
    </row>
    <row r="67" spans="3:15" x14ac:dyDescent="0.25">
      <c r="C67" s="255" t="s">
        <v>27</v>
      </c>
      <c r="D67" s="246" t="s">
        <v>84</v>
      </c>
    </row>
    <row r="68" spans="3:15" x14ac:dyDescent="0.25">
      <c r="C68" s="255" t="s">
        <v>28</v>
      </c>
      <c r="D68" s="246" t="s">
        <v>84</v>
      </c>
    </row>
    <row r="69" spans="3:15" x14ac:dyDescent="0.25">
      <c r="C69" s="255" t="s">
        <v>29</v>
      </c>
      <c r="D69" s="246" t="s">
        <v>84</v>
      </c>
    </row>
    <row r="70" spans="3:15" x14ac:dyDescent="0.25">
      <c r="C70" s="255" t="s">
        <v>30</v>
      </c>
      <c r="D70" s="246" t="s">
        <v>84</v>
      </c>
    </row>
    <row r="72" spans="3:15" x14ac:dyDescent="0.25">
      <c r="C72" s="235" t="s">
        <v>107</v>
      </c>
      <c r="D72" s="235"/>
      <c r="E72" s="235"/>
      <c r="F72" s="235"/>
      <c r="G72" s="235"/>
      <c r="H72" s="235"/>
      <c r="I72" s="235"/>
      <c r="J72" s="235"/>
      <c r="K72" s="235"/>
      <c r="L72" s="235"/>
      <c r="M72" s="235"/>
      <c r="N72" s="235"/>
      <c r="O72" s="235"/>
    </row>
    <row r="73" spans="3:15" x14ac:dyDescent="0.25">
      <c r="C73" s="236"/>
      <c r="D73" s="236"/>
      <c r="E73" s="236"/>
      <c r="F73" s="236"/>
      <c r="G73" s="236"/>
      <c r="H73" s="236"/>
      <c r="I73" s="236"/>
      <c r="J73" s="236"/>
      <c r="K73" s="236"/>
      <c r="L73" s="236"/>
      <c r="M73" s="236"/>
      <c r="N73" s="236"/>
      <c r="O73" s="236"/>
    </row>
    <row r="75" spans="3:15" x14ac:dyDescent="0.25">
      <c r="D75" s="244" t="s">
        <v>92</v>
      </c>
      <c r="E75" s="244"/>
      <c r="F75" s="244"/>
      <c r="G75" s="244"/>
      <c r="H75" s="244"/>
    </row>
    <row r="76" spans="3:15" x14ac:dyDescent="0.25">
      <c r="D76" s="246" t="s">
        <v>78</v>
      </c>
      <c r="E76" s="246" t="s">
        <v>79</v>
      </c>
      <c r="F76" s="246" t="s">
        <v>80</v>
      </c>
      <c r="G76" s="246" t="s">
        <v>81</v>
      </c>
      <c r="H76" s="246" t="s">
        <v>82</v>
      </c>
    </row>
    <row r="77" spans="3:15" x14ac:dyDescent="0.25">
      <c r="C77" s="253" t="s">
        <v>67</v>
      </c>
      <c r="D77" s="246">
        <v>25</v>
      </c>
      <c r="E77" s="246">
        <v>25</v>
      </c>
      <c r="F77" s="246">
        <v>25</v>
      </c>
      <c r="G77" s="246">
        <v>25</v>
      </c>
      <c r="H77" s="246">
        <v>25</v>
      </c>
    </row>
    <row r="78" spans="3:15" x14ac:dyDescent="0.25">
      <c r="C78" s="253" t="s">
        <v>26</v>
      </c>
      <c r="D78" s="246" t="s">
        <v>84</v>
      </c>
      <c r="E78" s="246" t="s">
        <v>84</v>
      </c>
      <c r="F78" s="246" t="s">
        <v>84</v>
      </c>
      <c r="G78" s="246" t="s">
        <v>84</v>
      </c>
      <c r="H78" s="246" t="s">
        <v>84</v>
      </c>
    </row>
    <row r="79" spans="3:15" x14ac:dyDescent="0.25">
      <c r="C79" s="253" t="s">
        <v>27</v>
      </c>
      <c r="D79" s="246" t="s">
        <v>84</v>
      </c>
      <c r="E79" s="246" t="s">
        <v>84</v>
      </c>
      <c r="F79" s="246" t="s">
        <v>84</v>
      </c>
      <c r="G79" s="246" t="s">
        <v>84</v>
      </c>
      <c r="H79" s="246" t="s">
        <v>84</v>
      </c>
    </row>
    <row r="80" spans="3:15" x14ac:dyDescent="0.25">
      <c r="C80" s="253" t="s">
        <v>28</v>
      </c>
      <c r="D80" s="246" t="s">
        <v>84</v>
      </c>
      <c r="E80" s="246" t="s">
        <v>84</v>
      </c>
      <c r="F80" s="246" t="s">
        <v>84</v>
      </c>
      <c r="G80" s="246" t="s">
        <v>84</v>
      </c>
      <c r="H80" s="246" t="s">
        <v>84</v>
      </c>
    </row>
    <row r="81" spans="3:8" x14ac:dyDescent="0.25">
      <c r="C81" s="253" t="s">
        <v>29</v>
      </c>
      <c r="D81" s="246" t="s">
        <v>84</v>
      </c>
      <c r="E81" s="246" t="s">
        <v>84</v>
      </c>
      <c r="F81" s="246" t="s">
        <v>84</v>
      </c>
      <c r="G81" s="246" t="s">
        <v>84</v>
      </c>
      <c r="H81" s="246" t="s">
        <v>84</v>
      </c>
    </row>
    <row r="82" spans="3:8" x14ac:dyDescent="0.25">
      <c r="C82" s="253" t="s">
        <v>30</v>
      </c>
      <c r="D82" s="246" t="s">
        <v>84</v>
      </c>
      <c r="E82" s="246" t="s">
        <v>84</v>
      </c>
      <c r="F82" s="246" t="s">
        <v>84</v>
      </c>
      <c r="G82" s="246" t="s">
        <v>84</v>
      </c>
      <c r="H82" s="246" t="s">
        <v>84</v>
      </c>
    </row>
  </sheetData>
  <mergeCells count="21">
    <mergeCell ref="D75:H75"/>
    <mergeCell ref="C22:E22"/>
    <mergeCell ref="D25:E25"/>
    <mergeCell ref="C26:C30"/>
    <mergeCell ref="C61:O61"/>
    <mergeCell ref="C31:D31"/>
    <mergeCell ref="D51:H51"/>
    <mergeCell ref="C34:O34"/>
    <mergeCell ref="N37:S37"/>
    <mergeCell ref="D13:E13"/>
    <mergeCell ref="C14:C18"/>
    <mergeCell ref="C19:D19"/>
    <mergeCell ref="D37:I37"/>
    <mergeCell ref="C72:O72"/>
    <mergeCell ref="C10:E10"/>
    <mergeCell ref="B2:G2"/>
    <mergeCell ref="B3:G3"/>
    <mergeCell ref="B4:G4"/>
    <mergeCell ref="B5:G5"/>
    <mergeCell ref="B6:G6"/>
    <mergeCell ref="B7:G7"/>
  </mergeCells>
  <pageMargins left="0.7" right="0.7" top="0.75" bottom="0.75" header="0.3" footer="0.3"/>
  <pageSetup scale="7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C186"/>
  <sheetViews>
    <sheetView topLeftCell="AB171" zoomScaleNormal="100" workbookViewId="0">
      <selection activeCell="AH191" sqref="AH191"/>
    </sheetView>
  </sheetViews>
  <sheetFormatPr defaultRowHeight="15" x14ac:dyDescent="0.25"/>
  <cols>
    <col min="1" max="1" width="12.85546875" style="71" bestFit="1" customWidth="1"/>
    <col min="2" max="2" width="14.85546875" style="71" customWidth="1"/>
    <col min="3" max="3" width="22.85546875" style="71" customWidth="1"/>
    <col min="4" max="4" width="4.140625" style="86" customWidth="1"/>
    <col min="5" max="5" width="4.5703125" style="86" customWidth="1"/>
    <col min="6" max="6" width="4.140625" style="86" customWidth="1"/>
    <col min="7" max="9" width="4.42578125" style="86" customWidth="1"/>
    <col min="10" max="10" width="4.85546875" style="86" customWidth="1"/>
    <col min="11" max="12" width="4.5703125" style="86" customWidth="1"/>
    <col min="13" max="13" width="4.7109375" style="86" customWidth="1"/>
    <col min="14" max="14" width="5.140625" style="86" customWidth="1"/>
    <col min="15" max="15" width="4.42578125" style="86" customWidth="1"/>
    <col min="16" max="16" width="4.85546875" style="86" customWidth="1"/>
    <col min="17" max="17" width="4.5703125" style="86" customWidth="1"/>
    <col min="18" max="18" width="4.5703125" style="86" hidden="1" customWidth="1"/>
    <col min="19" max="19" width="4.5703125" style="71" hidden="1" customWidth="1"/>
    <col min="20" max="20" width="4.7109375" style="71" hidden="1" customWidth="1"/>
    <col min="21" max="22" width="4.5703125" style="71" hidden="1" customWidth="1"/>
    <col min="23" max="23" width="4.140625" style="71" hidden="1" customWidth="1"/>
    <col min="24" max="24" width="7" style="71" hidden="1" customWidth="1"/>
    <col min="25" max="25" width="5" style="71" bestFit="1" customWidth="1"/>
    <col min="26" max="26" width="5.7109375" style="71" bestFit="1" customWidth="1"/>
    <col min="27" max="27" width="6.42578125" style="71" customWidth="1"/>
    <col min="28" max="29" width="5" style="71" bestFit="1" customWidth="1"/>
    <col min="30" max="30" width="9.140625" style="71" customWidth="1"/>
    <col min="31" max="31" width="5.7109375" style="71" bestFit="1" customWidth="1"/>
    <col min="32" max="32" width="6" style="71" customWidth="1"/>
    <col min="33" max="33" width="3.7109375" style="71" bestFit="1" customWidth="1"/>
    <col min="34" max="34" width="8.42578125" style="71" bestFit="1" customWidth="1"/>
    <col min="35" max="35" width="3.7109375" style="71" bestFit="1" customWidth="1"/>
    <col min="36" max="36" width="5.7109375" style="71" bestFit="1" customWidth="1"/>
    <col min="37" max="37" width="6.28515625" style="71" customWidth="1"/>
    <col min="38" max="38" width="3.7109375" style="71" bestFit="1" customWidth="1"/>
    <col min="39" max="39" width="9.140625" style="71"/>
    <col min="40" max="40" width="3.7109375" style="71" bestFit="1" customWidth="1"/>
    <col min="41" max="41" width="5.7109375" style="71" bestFit="1" customWidth="1"/>
    <col min="42" max="42" width="7.42578125" style="71" customWidth="1"/>
    <col min="43" max="43" width="3.7109375" style="71" bestFit="1" customWidth="1"/>
    <col min="44" max="44" width="9.140625" style="71"/>
    <col min="45" max="45" width="3.7109375" style="71" bestFit="1" customWidth="1"/>
    <col min="46" max="46" width="5.7109375" style="71" bestFit="1" customWidth="1"/>
    <col min="47" max="47" width="7" style="71" customWidth="1"/>
    <col min="48" max="48" width="3.7109375" style="71" bestFit="1" customWidth="1"/>
    <col min="49" max="49" width="9.140625" style="71"/>
    <col min="50" max="50" width="3.7109375" style="71" bestFit="1" customWidth="1"/>
    <col min="51" max="54" width="9.140625" style="71"/>
    <col min="55" max="55" width="3.7109375" style="71" bestFit="1" customWidth="1"/>
    <col min="56" max="16384" width="9.140625" style="71"/>
  </cols>
  <sheetData>
    <row r="2" spans="1:55" x14ac:dyDescent="0.25">
      <c r="A2" s="90" t="str">
        <f>Process!A2</f>
        <v>Course Name</v>
      </c>
      <c r="B2" s="162" t="str">
        <f>Process!B2</f>
        <v>Microprocessor</v>
      </c>
      <c r="C2" s="162"/>
      <c r="D2" s="162"/>
      <c r="E2" s="162"/>
      <c r="F2" s="162"/>
      <c r="G2" s="162"/>
      <c r="H2" s="91"/>
      <c r="I2" s="98"/>
    </row>
    <row r="3" spans="1:55" x14ac:dyDescent="0.25">
      <c r="A3" s="90" t="str">
        <f>Process!A3</f>
        <v>Course Code</v>
      </c>
      <c r="B3" s="162" t="str">
        <f>Process!B3</f>
        <v>KCS403</v>
      </c>
      <c r="C3" s="162"/>
      <c r="D3" s="162"/>
      <c r="E3" s="162"/>
      <c r="F3" s="162"/>
      <c r="G3" s="162"/>
      <c r="H3" s="91"/>
      <c r="I3" s="98"/>
    </row>
    <row r="4" spans="1:55" x14ac:dyDescent="0.25">
      <c r="A4" s="90" t="str">
        <f>Process!A4</f>
        <v>Batch</v>
      </c>
      <c r="B4" s="162" t="str">
        <f>Process!B4</f>
        <v>2020 2024</v>
      </c>
      <c r="C4" s="162"/>
      <c r="D4" s="162"/>
      <c r="E4" s="162"/>
      <c r="F4" s="162"/>
      <c r="G4" s="162"/>
      <c r="H4" s="91"/>
      <c r="I4" s="98"/>
    </row>
    <row r="5" spans="1:55" x14ac:dyDescent="0.25">
      <c r="A5" s="90" t="str">
        <f>Process!A5</f>
        <v>Semester</v>
      </c>
      <c r="B5" s="162">
        <f>Process!B5</f>
        <v>4</v>
      </c>
      <c r="C5" s="162"/>
      <c r="D5" s="162"/>
      <c r="E5" s="162"/>
      <c r="F5" s="162"/>
      <c r="G5" s="162"/>
      <c r="H5" s="91"/>
      <c r="I5" s="98"/>
    </row>
    <row r="6" spans="1:55" x14ac:dyDescent="0.25">
      <c r="A6" s="90" t="str">
        <f>Process!A6</f>
        <v>Session</v>
      </c>
      <c r="B6" s="162" t="str">
        <f>Process!B6</f>
        <v>2021 2022</v>
      </c>
      <c r="C6" s="162"/>
      <c r="D6" s="162"/>
      <c r="E6" s="162"/>
      <c r="F6" s="162"/>
      <c r="G6" s="162"/>
      <c r="H6" s="91"/>
      <c r="I6" s="98"/>
    </row>
    <row r="7" spans="1:55" x14ac:dyDescent="0.25">
      <c r="A7" s="90" t="str">
        <f>Process!A7</f>
        <v>L:T:P</v>
      </c>
      <c r="B7" s="162" t="str">
        <f>Process!B7</f>
        <v>3.1.0</v>
      </c>
      <c r="C7" s="162"/>
      <c r="D7" s="162"/>
      <c r="E7" s="162"/>
      <c r="F7" s="162"/>
      <c r="G7" s="162"/>
      <c r="H7" s="91"/>
      <c r="I7" s="98"/>
    </row>
    <row r="10" spans="1:55" ht="18.75" customHeight="1" x14ac:dyDescent="0.3">
      <c r="B10" s="172" t="s">
        <v>15</v>
      </c>
      <c r="C10" s="172"/>
      <c r="D10" s="172"/>
      <c r="E10" s="172"/>
      <c r="F10" s="172"/>
      <c r="G10" s="172"/>
      <c r="H10" s="172"/>
      <c r="I10" s="172"/>
      <c r="J10" s="172"/>
      <c r="K10" s="172"/>
      <c r="L10" s="172"/>
      <c r="M10" s="172"/>
      <c r="N10" s="172"/>
      <c r="O10" s="172"/>
    </row>
    <row r="12" spans="1:55" ht="29.25" customHeight="1" x14ac:dyDescent="0.25">
      <c r="B12" s="72"/>
      <c r="C12" s="73"/>
      <c r="D12" s="166" t="s">
        <v>86</v>
      </c>
      <c r="E12" s="166"/>
      <c r="F12" s="166"/>
      <c r="G12" s="166"/>
      <c r="H12" s="166"/>
      <c r="I12" s="166"/>
      <c r="J12" s="62"/>
      <c r="K12" s="166" t="s">
        <v>108</v>
      </c>
      <c r="L12" s="166"/>
      <c r="M12" s="166"/>
      <c r="N12" s="166"/>
      <c r="O12" s="166"/>
      <c r="P12" s="166"/>
      <c r="Q12" s="100"/>
      <c r="R12" s="108"/>
      <c r="S12" s="108"/>
      <c r="T12" s="108"/>
      <c r="U12" s="108"/>
      <c r="V12" s="108"/>
      <c r="W12" s="108"/>
      <c r="X12" s="100"/>
      <c r="Y12" s="167" t="s">
        <v>96</v>
      </c>
      <c r="Z12" s="167"/>
      <c r="AA12" s="167"/>
      <c r="AB12" s="167"/>
      <c r="AC12" s="167"/>
      <c r="AD12" s="58"/>
      <c r="AE12" s="168" t="s">
        <v>26</v>
      </c>
      <c r="AF12" s="169"/>
      <c r="AG12" s="169"/>
      <c r="AH12" s="169"/>
      <c r="AI12" s="170"/>
      <c r="AJ12" s="171" t="s">
        <v>27</v>
      </c>
      <c r="AK12" s="171"/>
      <c r="AL12" s="171"/>
      <c r="AM12" s="171"/>
      <c r="AN12" s="171"/>
      <c r="AO12" s="171" t="s">
        <v>28</v>
      </c>
      <c r="AP12" s="171"/>
      <c r="AQ12" s="171"/>
      <c r="AR12" s="171"/>
      <c r="AS12" s="171"/>
      <c r="AT12" s="173" t="s">
        <v>29</v>
      </c>
      <c r="AU12" s="173"/>
      <c r="AV12" s="173"/>
      <c r="AW12" s="173"/>
      <c r="AX12" s="173"/>
      <c r="AY12" s="173" t="s">
        <v>30</v>
      </c>
      <c r="AZ12" s="173"/>
      <c r="BA12" s="173"/>
      <c r="BB12" s="173"/>
      <c r="BC12" s="173"/>
    </row>
    <row r="13" spans="1:55" ht="23.25" customHeight="1" x14ac:dyDescent="0.25">
      <c r="A13" s="74"/>
      <c r="B13" s="75"/>
      <c r="C13" s="76"/>
      <c r="D13" s="88" t="s">
        <v>27</v>
      </c>
      <c r="E13" s="88" t="s">
        <v>26</v>
      </c>
      <c r="F13" s="88" t="s">
        <v>26</v>
      </c>
      <c r="G13" s="88" t="s">
        <v>27</v>
      </c>
      <c r="H13" s="88" t="s">
        <v>27</v>
      </c>
      <c r="I13" s="99" t="s">
        <v>27</v>
      </c>
      <c r="J13" s="62"/>
      <c r="K13" s="88" t="s">
        <v>28</v>
      </c>
      <c r="L13" s="88" t="s">
        <v>28</v>
      </c>
      <c r="M13" s="88" t="s">
        <v>29</v>
      </c>
      <c r="N13" s="99" t="s">
        <v>29</v>
      </c>
      <c r="O13" s="88" t="s">
        <v>29</v>
      </c>
      <c r="P13" s="88" t="s">
        <v>30</v>
      </c>
      <c r="Q13" s="100"/>
      <c r="R13" s="100"/>
      <c r="S13" s="100"/>
      <c r="T13" s="100"/>
      <c r="U13" s="100"/>
      <c r="V13" s="100"/>
      <c r="W13" s="100"/>
      <c r="X13" s="100"/>
      <c r="Y13" s="89" t="s">
        <v>26</v>
      </c>
      <c r="Z13" s="89" t="s">
        <v>27</v>
      </c>
      <c r="AA13" s="89" t="s">
        <v>28</v>
      </c>
      <c r="AB13" s="89" t="s">
        <v>29</v>
      </c>
      <c r="AC13" s="89" t="s">
        <v>30</v>
      </c>
      <c r="AD13" s="58"/>
      <c r="AE13" s="163" t="s">
        <v>100</v>
      </c>
      <c r="AF13" s="163" t="s">
        <v>104</v>
      </c>
      <c r="AG13" s="163" t="s">
        <v>101</v>
      </c>
      <c r="AH13" s="163" t="s">
        <v>102</v>
      </c>
      <c r="AI13" s="163" t="s">
        <v>103</v>
      </c>
      <c r="AJ13" s="163" t="s">
        <v>100</v>
      </c>
      <c r="AK13" s="163" t="s">
        <v>104</v>
      </c>
      <c r="AL13" s="163" t="s">
        <v>101</v>
      </c>
      <c r="AM13" s="163" t="s">
        <v>102</v>
      </c>
      <c r="AN13" s="163" t="s">
        <v>103</v>
      </c>
      <c r="AO13" s="163" t="s">
        <v>100</v>
      </c>
      <c r="AP13" s="163" t="s">
        <v>104</v>
      </c>
      <c r="AQ13" s="163" t="s">
        <v>101</v>
      </c>
      <c r="AR13" s="163" t="s">
        <v>102</v>
      </c>
      <c r="AS13" s="163" t="s">
        <v>103</v>
      </c>
      <c r="AT13" s="163" t="s">
        <v>100</v>
      </c>
      <c r="AU13" s="163" t="s">
        <v>104</v>
      </c>
      <c r="AV13" s="163" t="s">
        <v>101</v>
      </c>
      <c r="AW13" s="163" t="s">
        <v>102</v>
      </c>
      <c r="AX13" s="163" t="s">
        <v>103</v>
      </c>
      <c r="AY13" s="163" t="s">
        <v>100</v>
      </c>
      <c r="AZ13" s="163" t="s">
        <v>104</v>
      </c>
      <c r="BA13" s="163" t="s">
        <v>101</v>
      </c>
      <c r="BB13" s="163" t="s">
        <v>102</v>
      </c>
      <c r="BC13" s="163" t="s">
        <v>103</v>
      </c>
    </row>
    <row r="14" spans="1:55" x14ac:dyDescent="0.25">
      <c r="B14" s="77"/>
      <c r="C14" s="78" t="s">
        <v>97</v>
      </c>
      <c r="D14" s="79" t="s">
        <v>78</v>
      </c>
      <c r="E14" s="79" t="s">
        <v>79</v>
      </c>
      <c r="F14" s="79" t="s">
        <v>80</v>
      </c>
      <c r="G14" s="79" t="s">
        <v>81</v>
      </c>
      <c r="H14" s="79" t="s">
        <v>82</v>
      </c>
      <c r="I14" s="79" t="s">
        <v>83</v>
      </c>
      <c r="J14" s="80"/>
      <c r="K14" s="79" t="s">
        <v>78</v>
      </c>
      <c r="L14" s="79" t="s">
        <v>79</v>
      </c>
      <c r="M14" s="79" t="s">
        <v>80</v>
      </c>
      <c r="N14" s="79" t="s">
        <v>81</v>
      </c>
      <c r="O14" s="79" t="s">
        <v>82</v>
      </c>
      <c r="P14" s="79" t="s">
        <v>83</v>
      </c>
      <c r="Q14" s="101"/>
      <c r="R14" s="101"/>
      <c r="S14" s="101"/>
      <c r="T14" s="101"/>
      <c r="U14" s="101"/>
      <c r="V14" s="101"/>
      <c r="W14" s="101"/>
      <c r="X14" s="101"/>
      <c r="Y14" s="81" t="s">
        <v>88</v>
      </c>
      <c r="Z14" s="81" t="s">
        <v>89</v>
      </c>
      <c r="AA14" s="81" t="s">
        <v>93</v>
      </c>
      <c r="AB14" s="81" t="s">
        <v>94</v>
      </c>
      <c r="AC14" s="81" t="s">
        <v>95</v>
      </c>
      <c r="AD14" s="58"/>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row>
    <row r="15" spans="1:55" x14ac:dyDescent="0.25">
      <c r="A15" s="82" t="s">
        <v>98</v>
      </c>
      <c r="B15" s="83" t="s">
        <v>99</v>
      </c>
      <c r="C15" s="84" t="s">
        <v>162</v>
      </c>
      <c r="D15" s="79">
        <v>2</v>
      </c>
      <c r="E15" s="79">
        <v>2</v>
      </c>
      <c r="F15" s="79">
        <v>2</v>
      </c>
      <c r="G15" s="79">
        <v>3</v>
      </c>
      <c r="H15" s="79">
        <v>3</v>
      </c>
      <c r="I15" s="79">
        <v>3</v>
      </c>
      <c r="J15" s="80"/>
      <c r="K15" s="79">
        <v>2</v>
      </c>
      <c r="L15" s="79">
        <v>2</v>
      </c>
      <c r="M15" s="79">
        <v>2</v>
      </c>
      <c r="N15" s="79">
        <v>3</v>
      </c>
      <c r="O15" s="79">
        <v>3</v>
      </c>
      <c r="P15" s="79">
        <v>3</v>
      </c>
      <c r="Q15" s="101"/>
      <c r="R15" s="101"/>
      <c r="S15" s="101"/>
      <c r="T15" s="101"/>
      <c r="U15" s="101"/>
      <c r="V15" s="101"/>
      <c r="W15" s="101"/>
      <c r="X15" s="101"/>
      <c r="Y15" s="81">
        <v>10</v>
      </c>
      <c r="Z15" s="81">
        <v>10</v>
      </c>
      <c r="AA15" s="81">
        <v>10</v>
      </c>
      <c r="AB15" s="81">
        <v>10</v>
      </c>
      <c r="AC15" s="81">
        <v>10</v>
      </c>
      <c r="AD15" s="58"/>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row>
    <row r="16" spans="1:55" x14ac:dyDescent="0.25">
      <c r="A16" s="85">
        <v>1</v>
      </c>
      <c r="B16" s="112">
        <v>2000820100001</v>
      </c>
      <c r="C16" s="120" t="s">
        <v>228</v>
      </c>
      <c r="D16" s="113"/>
      <c r="E16" s="113">
        <v>1.5</v>
      </c>
      <c r="F16" s="113">
        <v>1.5</v>
      </c>
      <c r="G16" s="113">
        <v>3</v>
      </c>
      <c r="H16" s="113">
        <v>2</v>
      </c>
      <c r="I16" s="113">
        <v>3</v>
      </c>
      <c r="J16" s="114"/>
      <c r="K16" s="113">
        <v>2</v>
      </c>
      <c r="L16" s="113">
        <v>2</v>
      </c>
      <c r="M16" s="113">
        <v>2</v>
      </c>
      <c r="N16" s="113">
        <v>3</v>
      </c>
      <c r="O16" s="113">
        <v>2</v>
      </c>
      <c r="P16" s="113">
        <v>2</v>
      </c>
      <c r="Q16" s="115"/>
      <c r="R16" s="115"/>
      <c r="S16" s="115"/>
      <c r="T16" s="115"/>
      <c r="U16" s="115"/>
      <c r="V16" s="115"/>
      <c r="W16" s="115"/>
      <c r="X16" s="115"/>
      <c r="Y16" s="116">
        <v>10</v>
      </c>
      <c r="Z16" s="116">
        <v>10</v>
      </c>
      <c r="AA16" s="116">
        <v>10</v>
      </c>
      <c r="AB16" s="116">
        <v>10</v>
      </c>
      <c r="AC16" s="116">
        <v>10</v>
      </c>
      <c r="AD16" s="58"/>
      <c r="AE16" s="109">
        <f t="shared" ref="AE16:AE99" si="0">SUMIFS(D16:AC16,$D$13:$AC$13,"=CO1")</f>
        <v>13</v>
      </c>
      <c r="AF16" s="109">
        <f t="shared" ref="AF16:AF99" si="1">(SUMIFS($D$15:$AC$15,$D$13:$AC$13,"=CO1")-SUMIFS($D$15:$AC$15,$D$13:$AC$13,"=CO1",D16:AC16,""))</f>
        <v>14</v>
      </c>
      <c r="AG16" s="109">
        <f t="shared" ref="AG16:AG69" si="2">IF(AF16,ROUND((AE16/AF16)*100,2),"")</f>
        <v>92.86</v>
      </c>
      <c r="AH16" s="109">
        <f t="shared" ref="AH16:AH68" si="3">IF(AG16&gt;=60,3,IF(AG16&gt;=40,2,1))</f>
        <v>3</v>
      </c>
      <c r="AI16" s="109" t="str">
        <f t="shared" ref="AI16:AI68" si="4">IF(AH16=3,"Y","N")</f>
        <v>Y</v>
      </c>
      <c r="AJ16" s="109">
        <f t="shared" ref="AJ16:AJ99" si="5">SUMIFS(D16:AC16,$D$13:$AC$13,"=CO2")</f>
        <v>18</v>
      </c>
      <c r="AK16" s="109">
        <f t="shared" ref="AK16:AK99" si="6">(SUMIFS($D$15:$AC$15,$D$13:$AC$13,"=CO2")-SUMIFS($D$15:$AC$15,$D$13:$AC$13,"=CO2",D16:AC16,""))</f>
        <v>19</v>
      </c>
      <c r="AL16" s="109">
        <f t="shared" ref="AL16:AL68" si="7">IF(AK16,ROUND((AJ16/AK16)*100,2),"")</f>
        <v>94.74</v>
      </c>
      <c r="AM16" s="109">
        <f t="shared" ref="AM16:AM68" si="8">IF(AL16&gt;=60,3,IF(AL16&gt;=40,2,1))</f>
        <v>3</v>
      </c>
      <c r="AN16" s="109" t="str">
        <f t="shared" ref="AN16:AN68" si="9">IF(AM16=3,"Y","N")</f>
        <v>Y</v>
      </c>
      <c r="AO16" s="109">
        <f t="shared" ref="AO16:AO99" si="10">SUMIFS(D16:AC16,$D$13:$AC$13,"=CO3")</f>
        <v>14</v>
      </c>
      <c r="AP16" s="109">
        <f t="shared" ref="AP16:AP99" si="11">(SUMIFS($D$15:$AC$15,$D$13:$AC$13,"=CO3")-SUMIFS($D$15:$AC$15,$D$13:$AC$13,"=CO3",D16:AC16,""))</f>
        <v>14</v>
      </c>
      <c r="AQ16" s="109">
        <f t="shared" ref="AQ16:AQ68" si="12">IF(AP16,ROUND((AO16/AP16)*100,2),"")</f>
        <v>100</v>
      </c>
      <c r="AR16" s="109">
        <f t="shared" ref="AR16:AR68" si="13">IF(AQ16&gt;=60,3,IF(AQ16&gt;=40,2,1))</f>
        <v>3</v>
      </c>
      <c r="AS16" s="109" t="str">
        <f t="shared" ref="AS16:AS68" si="14">IF(AR16=3,"Y","N")</f>
        <v>Y</v>
      </c>
      <c r="AT16" s="109">
        <f t="shared" ref="AT16:AT99" si="15">SUMIFS(D16:AC16,$D$13:$AC$13,"=CO4")</f>
        <v>17</v>
      </c>
      <c r="AU16" s="109">
        <f t="shared" ref="AU16:AU99" si="16">(SUMIFS($D$15:$AC$15,$D$13:$AC$13,"=CO4")-SUMIFS($D$15:$AC$15,$D$13:$AC$13,"=CO4",D16:AC16,""))</f>
        <v>18</v>
      </c>
      <c r="AV16" s="109">
        <f t="shared" ref="AV16:AV68" si="17">IF(AU16,ROUND((AT16/AU16)*100,2),"")</f>
        <v>94.44</v>
      </c>
      <c r="AW16" s="109">
        <f t="shared" ref="AW16:AW68" si="18">IF(AV16&gt;=60,3,IF(AV16&gt;=40,2,1))</f>
        <v>3</v>
      </c>
      <c r="AX16" s="109" t="str">
        <f t="shared" ref="AX16:AX68" si="19">IF(AW16=3,"Y","N")</f>
        <v>Y</v>
      </c>
      <c r="AY16" s="109">
        <f t="shared" ref="AY16:AY99" si="20">SUMIFS(D16:AC16,$D$13:$AC$13,"=CO5")</f>
        <v>12</v>
      </c>
      <c r="AZ16" s="109">
        <f t="shared" ref="AZ16:AZ99" si="21">(SUMIFS($D$15:$AC$15,$D$13:$AC$13,"=CO5")-SUMIFS($D$15:$AC$15,$D$13:$AC$13,"=CO5",D16:AC16,""))</f>
        <v>13</v>
      </c>
      <c r="BA16" s="109">
        <f t="shared" ref="BA16:BA68" si="22">IF(AZ16,ROUND((AY16/AZ16)*100,2),"")</f>
        <v>92.31</v>
      </c>
      <c r="BB16" s="109">
        <f t="shared" ref="BB16:BB68" si="23">IF(BA16&gt;=60,3,IF(BA16&gt;=40,2,1))</f>
        <v>3</v>
      </c>
      <c r="BC16" s="109" t="str">
        <f t="shared" ref="BC16:BC68" si="24">IF(BB16=3,"Y","N")</f>
        <v>Y</v>
      </c>
    </row>
    <row r="17" spans="1:55" x14ac:dyDescent="0.25">
      <c r="A17" s="85">
        <v>2</v>
      </c>
      <c r="B17" s="112">
        <v>2000820100002</v>
      </c>
      <c r="C17" s="120" t="s">
        <v>229</v>
      </c>
      <c r="D17" s="113"/>
      <c r="E17" s="113"/>
      <c r="F17" s="113"/>
      <c r="G17" s="113"/>
      <c r="H17" s="113"/>
      <c r="I17" s="113"/>
      <c r="J17" s="114"/>
      <c r="K17" s="113">
        <v>1</v>
      </c>
      <c r="L17" s="113">
        <v>1</v>
      </c>
      <c r="M17" s="113"/>
      <c r="N17" s="113"/>
      <c r="O17" s="113"/>
      <c r="P17" s="113">
        <v>0</v>
      </c>
      <c r="Q17" s="115"/>
      <c r="R17" s="115"/>
      <c r="S17" s="115"/>
      <c r="T17" s="115"/>
      <c r="U17" s="115"/>
      <c r="V17" s="115"/>
      <c r="W17" s="115"/>
      <c r="X17" s="115"/>
      <c r="Y17" s="116">
        <v>10</v>
      </c>
      <c r="Z17" s="116">
        <v>9</v>
      </c>
      <c r="AA17" s="116">
        <v>10</v>
      </c>
      <c r="AB17" s="116">
        <v>10</v>
      </c>
      <c r="AC17" s="116">
        <v>10</v>
      </c>
      <c r="AD17" s="58"/>
      <c r="AE17" s="109">
        <f t="shared" si="0"/>
        <v>10</v>
      </c>
      <c r="AF17" s="109">
        <f t="shared" si="1"/>
        <v>10</v>
      </c>
      <c r="AG17" s="109">
        <f t="shared" si="2"/>
        <v>100</v>
      </c>
      <c r="AH17" s="109">
        <f t="shared" si="3"/>
        <v>3</v>
      </c>
      <c r="AI17" s="109" t="str">
        <f t="shared" si="4"/>
        <v>Y</v>
      </c>
      <c r="AJ17" s="109">
        <f t="shared" si="5"/>
        <v>9</v>
      </c>
      <c r="AK17" s="109">
        <f t="shared" si="6"/>
        <v>10</v>
      </c>
      <c r="AL17" s="109">
        <f t="shared" si="7"/>
        <v>90</v>
      </c>
      <c r="AM17" s="109">
        <f t="shared" si="8"/>
        <v>3</v>
      </c>
      <c r="AN17" s="109" t="str">
        <f t="shared" si="9"/>
        <v>Y</v>
      </c>
      <c r="AO17" s="109">
        <f t="shared" si="10"/>
        <v>12</v>
      </c>
      <c r="AP17" s="109">
        <f t="shared" si="11"/>
        <v>14</v>
      </c>
      <c r="AQ17" s="109">
        <f t="shared" si="12"/>
        <v>85.71</v>
      </c>
      <c r="AR17" s="109">
        <f t="shared" si="13"/>
        <v>3</v>
      </c>
      <c r="AS17" s="109" t="str">
        <f t="shared" si="14"/>
        <v>Y</v>
      </c>
      <c r="AT17" s="109">
        <f t="shared" si="15"/>
        <v>10</v>
      </c>
      <c r="AU17" s="109">
        <f t="shared" si="16"/>
        <v>10</v>
      </c>
      <c r="AV17" s="109">
        <f t="shared" si="17"/>
        <v>100</v>
      </c>
      <c r="AW17" s="109">
        <f t="shared" si="18"/>
        <v>3</v>
      </c>
      <c r="AX17" s="109" t="str">
        <f t="shared" si="19"/>
        <v>Y</v>
      </c>
      <c r="AY17" s="109">
        <f t="shared" si="20"/>
        <v>10</v>
      </c>
      <c r="AZ17" s="109">
        <f t="shared" si="21"/>
        <v>13</v>
      </c>
      <c r="BA17" s="109">
        <f t="shared" si="22"/>
        <v>76.92</v>
      </c>
      <c r="BB17" s="109">
        <f t="shared" si="23"/>
        <v>3</v>
      </c>
      <c r="BC17" s="109" t="str">
        <f t="shared" si="24"/>
        <v>Y</v>
      </c>
    </row>
    <row r="18" spans="1:55" x14ac:dyDescent="0.25">
      <c r="A18" s="85">
        <v>3</v>
      </c>
      <c r="B18" s="112">
        <v>2000820100003</v>
      </c>
      <c r="C18" s="120" t="s">
        <v>230</v>
      </c>
      <c r="D18" s="113">
        <v>0</v>
      </c>
      <c r="E18" s="113">
        <v>1.5</v>
      </c>
      <c r="F18" s="113">
        <v>2</v>
      </c>
      <c r="G18" s="113">
        <v>2.5</v>
      </c>
      <c r="H18" s="113">
        <v>2</v>
      </c>
      <c r="I18" s="113">
        <v>3</v>
      </c>
      <c r="J18" s="114"/>
      <c r="K18" s="113">
        <v>1</v>
      </c>
      <c r="L18" s="113">
        <v>1</v>
      </c>
      <c r="M18" s="113">
        <v>2</v>
      </c>
      <c r="N18" s="113">
        <v>3</v>
      </c>
      <c r="O18" s="113">
        <v>2</v>
      </c>
      <c r="P18" s="113">
        <v>2</v>
      </c>
      <c r="Q18" s="115"/>
      <c r="R18" s="115"/>
      <c r="S18" s="115"/>
      <c r="T18" s="115"/>
      <c r="U18" s="115"/>
      <c r="V18" s="115"/>
      <c r="W18" s="115"/>
      <c r="X18" s="115"/>
      <c r="Y18" s="117">
        <v>8</v>
      </c>
      <c r="Z18" s="117">
        <v>10</v>
      </c>
      <c r="AA18" s="117">
        <v>8</v>
      </c>
      <c r="AB18" s="117">
        <v>10</v>
      </c>
      <c r="AC18" s="117">
        <v>8</v>
      </c>
      <c r="AD18" s="58"/>
      <c r="AE18" s="109">
        <f t="shared" si="0"/>
        <v>11.5</v>
      </c>
      <c r="AF18" s="109">
        <f t="shared" si="1"/>
        <v>14</v>
      </c>
      <c r="AG18" s="109">
        <f t="shared" si="2"/>
        <v>82.14</v>
      </c>
      <c r="AH18" s="109">
        <f t="shared" si="3"/>
        <v>3</v>
      </c>
      <c r="AI18" s="109" t="str">
        <f t="shared" si="4"/>
        <v>Y</v>
      </c>
      <c r="AJ18" s="109">
        <f t="shared" si="5"/>
        <v>17.5</v>
      </c>
      <c r="AK18" s="109">
        <f t="shared" si="6"/>
        <v>21</v>
      </c>
      <c r="AL18" s="109">
        <f t="shared" si="7"/>
        <v>83.33</v>
      </c>
      <c r="AM18" s="109">
        <f t="shared" si="8"/>
        <v>3</v>
      </c>
      <c r="AN18" s="109" t="str">
        <f t="shared" si="9"/>
        <v>Y</v>
      </c>
      <c r="AO18" s="109">
        <f t="shared" si="10"/>
        <v>10</v>
      </c>
      <c r="AP18" s="109">
        <f t="shared" si="11"/>
        <v>14</v>
      </c>
      <c r="AQ18" s="109">
        <f t="shared" si="12"/>
        <v>71.430000000000007</v>
      </c>
      <c r="AR18" s="109">
        <f t="shared" si="13"/>
        <v>3</v>
      </c>
      <c r="AS18" s="109" t="str">
        <f t="shared" si="14"/>
        <v>Y</v>
      </c>
      <c r="AT18" s="109">
        <f t="shared" si="15"/>
        <v>17</v>
      </c>
      <c r="AU18" s="109">
        <f t="shared" si="16"/>
        <v>18</v>
      </c>
      <c r="AV18" s="109">
        <f t="shared" si="17"/>
        <v>94.44</v>
      </c>
      <c r="AW18" s="109">
        <f t="shared" si="18"/>
        <v>3</v>
      </c>
      <c r="AX18" s="109" t="str">
        <f t="shared" si="19"/>
        <v>Y</v>
      </c>
      <c r="AY18" s="109">
        <f t="shared" si="20"/>
        <v>10</v>
      </c>
      <c r="AZ18" s="109">
        <f t="shared" si="21"/>
        <v>13</v>
      </c>
      <c r="BA18" s="109">
        <f t="shared" si="22"/>
        <v>76.92</v>
      </c>
      <c r="BB18" s="109">
        <f t="shared" si="23"/>
        <v>3</v>
      </c>
      <c r="BC18" s="109" t="str">
        <f t="shared" si="24"/>
        <v>Y</v>
      </c>
    </row>
    <row r="19" spans="1:55" x14ac:dyDescent="0.25">
      <c r="A19" s="85">
        <v>4</v>
      </c>
      <c r="B19" s="112">
        <v>2000820100004</v>
      </c>
      <c r="C19" s="120" t="s">
        <v>231</v>
      </c>
      <c r="D19" s="113"/>
      <c r="E19" s="113">
        <v>1</v>
      </c>
      <c r="F19" s="113">
        <v>1</v>
      </c>
      <c r="G19" s="113">
        <v>2</v>
      </c>
      <c r="H19" s="113"/>
      <c r="I19" s="113">
        <v>1.5</v>
      </c>
      <c r="J19" s="114"/>
      <c r="K19" s="113"/>
      <c r="L19" s="113">
        <v>1</v>
      </c>
      <c r="M19" s="113">
        <v>1</v>
      </c>
      <c r="N19" s="113"/>
      <c r="O19" s="113"/>
      <c r="P19" s="113">
        <v>1</v>
      </c>
      <c r="Q19" s="115"/>
      <c r="R19" s="115"/>
      <c r="S19" s="115"/>
      <c r="T19" s="115"/>
      <c r="U19" s="115"/>
      <c r="V19" s="115"/>
      <c r="W19" s="115"/>
      <c r="X19" s="115"/>
      <c r="Y19" s="116">
        <v>9</v>
      </c>
      <c r="Z19" s="116">
        <v>10</v>
      </c>
      <c r="AA19" s="116">
        <v>10</v>
      </c>
      <c r="AB19" s="116">
        <v>10</v>
      </c>
      <c r="AC19" s="116">
        <v>10</v>
      </c>
      <c r="AD19" s="58"/>
      <c r="AE19" s="109">
        <f t="shared" si="0"/>
        <v>11</v>
      </c>
      <c r="AF19" s="109">
        <f t="shared" si="1"/>
        <v>14</v>
      </c>
      <c r="AG19" s="109">
        <f t="shared" si="2"/>
        <v>78.569999999999993</v>
      </c>
      <c r="AH19" s="109">
        <f t="shared" si="3"/>
        <v>3</v>
      </c>
      <c r="AI19" s="109" t="str">
        <f t="shared" si="4"/>
        <v>Y</v>
      </c>
      <c r="AJ19" s="109">
        <f t="shared" si="5"/>
        <v>13.5</v>
      </c>
      <c r="AK19" s="109">
        <f t="shared" si="6"/>
        <v>16</v>
      </c>
      <c r="AL19" s="109">
        <f t="shared" si="7"/>
        <v>84.38</v>
      </c>
      <c r="AM19" s="109">
        <f t="shared" si="8"/>
        <v>3</v>
      </c>
      <c r="AN19" s="109" t="str">
        <f t="shared" si="9"/>
        <v>Y</v>
      </c>
      <c r="AO19" s="109">
        <f t="shared" si="10"/>
        <v>11</v>
      </c>
      <c r="AP19" s="109">
        <f t="shared" si="11"/>
        <v>12</v>
      </c>
      <c r="AQ19" s="109">
        <f t="shared" si="12"/>
        <v>91.67</v>
      </c>
      <c r="AR19" s="109">
        <f t="shared" si="13"/>
        <v>3</v>
      </c>
      <c r="AS19" s="109" t="str">
        <f t="shared" si="14"/>
        <v>Y</v>
      </c>
      <c r="AT19" s="109">
        <f t="shared" si="15"/>
        <v>11</v>
      </c>
      <c r="AU19" s="109">
        <f t="shared" si="16"/>
        <v>12</v>
      </c>
      <c r="AV19" s="109">
        <f t="shared" si="17"/>
        <v>91.67</v>
      </c>
      <c r="AW19" s="109">
        <f t="shared" si="18"/>
        <v>3</v>
      </c>
      <c r="AX19" s="109" t="str">
        <f t="shared" si="19"/>
        <v>Y</v>
      </c>
      <c r="AY19" s="109">
        <f t="shared" si="20"/>
        <v>11</v>
      </c>
      <c r="AZ19" s="109">
        <f t="shared" si="21"/>
        <v>13</v>
      </c>
      <c r="BA19" s="109">
        <f t="shared" si="22"/>
        <v>84.62</v>
      </c>
      <c r="BB19" s="109">
        <f t="shared" si="23"/>
        <v>3</v>
      </c>
      <c r="BC19" s="109" t="str">
        <f t="shared" si="24"/>
        <v>Y</v>
      </c>
    </row>
    <row r="20" spans="1:55" x14ac:dyDescent="0.25">
      <c r="A20" s="85">
        <v>5</v>
      </c>
      <c r="B20" s="112">
        <v>2000820100005</v>
      </c>
      <c r="C20" s="120" t="s">
        <v>232</v>
      </c>
      <c r="D20" s="113"/>
      <c r="E20" s="113">
        <v>1</v>
      </c>
      <c r="F20" s="113">
        <v>1.5</v>
      </c>
      <c r="G20" s="113">
        <v>2</v>
      </c>
      <c r="H20" s="113">
        <v>0.5</v>
      </c>
      <c r="I20" s="113">
        <v>2</v>
      </c>
      <c r="J20" s="114"/>
      <c r="K20" s="113"/>
      <c r="L20" s="113">
        <v>2</v>
      </c>
      <c r="M20" s="113">
        <v>1</v>
      </c>
      <c r="N20" s="113">
        <v>2</v>
      </c>
      <c r="O20" s="113"/>
      <c r="P20" s="113">
        <v>1</v>
      </c>
      <c r="Q20" s="115"/>
      <c r="R20" s="115"/>
      <c r="S20" s="115"/>
      <c r="T20" s="115"/>
      <c r="U20" s="115"/>
      <c r="V20" s="115"/>
      <c r="W20" s="115"/>
      <c r="X20" s="115"/>
      <c r="Y20" s="116">
        <v>10</v>
      </c>
      <c r="Z20" s="116">
        <v>10</v>
      </c>
      <c r="AA20" s="116">
        <v>10</v>
      </c>
      <c r="AB20" s="116">
        <v>10</v>
      </c>
      <c r="AC20" s="116">
        <v>10</v>
      </c>
      <c r="AD20" s="58"/>
      <c r="AE20" s="109">
        <f t="shared" si="0"/>
        <v>12.5</v>
      </c>
      <c r="AF20" s="109">
        <f t="shared" si="1"/>
        <v>14</v>
      </c>
      <c r="AG20" s="109">
        <f t="shared" si="2"/>
        <v>89.29</v>
      </c>
      <c r="AH20" s="109">
        <f t="shared" si="3"/>
        <v>3</v>
      </c>
      <c r="AI20" s="109" t="str">
        <f t="shared" si="4"/>
        <v>Y</v>
      </c>
      <c r="AJ20" s="109">
        <f t="shared" si="5"/>
        <v>14.5</v>
      </c>
      <c r="AK20" s="109">
        <f t="shared" si="6"/>
        <v>19</v>
      </c>
      <c r="AL20" s="109">
        <f t="shared" si="7"/>
        <v>76.319999999999993</v>
      </c>
      <c r="AM20" s="109">
        <f t="shared" si="8"/>
        <v>3</v>
      </c>
      <c r="AN20" s="109" t="str">
        <f t="shared" si="9"/>
        <v>Y</v>
      </c>
      <c r="AO20" s="109">
        <f t="shared" si="10"/>
        <v>12</v>
      </c>
      <c r="AP20" s="109">
        <f t="shared" si="11"/>
        <v>12</v>
      </c>
      <c r="AQ20" s="109">
        <f t="shared" si="12"/>
        <v>100</v>
      </c>
      <c r="AR20" s="109">
        <f t="shared" si="13"/>
        <v>3</v>
      </c>
      <c r="AS20" s="109" t="str">
        <f t="shared" si="14"/>
        <v>Y</v>
      </c>
      <c r="AT20" s="109">
        <f t="shared" si="15"/>
        <v>13</v>
      </c>
      <c r="AU20" s="109">
        <f t="shared" si="16"/>
        <v>15</v>
      </c>
      <c r="AV20" s="109">
        <f t="shared" si="17"/>
        <v>86.67</v>
      </c>
      <c r="AW20" s="109">
        <f t="shared" si="18"/>
        <v>3</v>
      </c>
      <c r="AX20" s="109" t="str">
        <f t="shared" si="19"/>
        <v>Y</v>
      </c>
      <c r="AY20" s="109">
        <f t="shared" si="20"/>
        <v>11</v>
      </c>
      <c r="AZ20" s="109">
        <f t="shared" si="21"/>
        <v>13</v>
      </c>
      <c r="BA20" s="109">
        <f t="shared" si="22"/>
        <v>84.62</v>
      </c>
      <c r="BB20" s="109">
        <f t="shared" si="23"/>
        <v>3</v>
      </c>
      <c r="BC20" s="109" t="str">
        <f t="shared" si="24"/>
        <v>Y</v>
      </c>
    </row>
    <row r="21" spans="1:55" x14ac:dyDescent="0.25">
      <c r="A21" s="85">
        <v>6</v>
      </c>
      <c r="B21" s="112">
        <v>2000820100007</v>
      </c>
      <c r="C21" s="120" t="s">
        <v>233</v>
      </c>
      <c r="D21" s="113">
        <v>0</v>
      </c>
      <c r="E21" s="113">
        <v>1</v>
      </c>
      <c r="F21" s="113">
        <v>1.5</v>
      </c>
      <c r="G21" s="113">
        <v>2</v>
      </c>
      <c r="H21" s="113"/>
      <c r="I21" s="113">
        <v>3</v>
      </c>
      <c r="J21" s="114"/>
      <c r="K21" s="113">
        <v>1</v>
      </c>
      <c r="L21" s="113"/>
      <c r="M21" s="113">
        <v>1</v>
      </c>
      <c r="N21" s="113"/>
      <c r="O21" s="113">
        <v>1</v>
      </c>
      <c r="P21" s="113"/>
      <c r="Q21" s="118"/>
      <c r="R21" s="115"/>
      <c r="S21" s="115"/>
      <c r="T21" s="115"/>
      <c r="U21" s="115"/>
      <c r="V21" s="115"/>
      <c r="W21" s="118"/>
      <c r="X21" s="118"/>
      <c r="Y21" s="116">
        <v>10</v>
      </c>
      <c r="Z21" s="116">
        <v>10</v>
      </c>
      <c r="AA21" s="116">
        <v>10</v>
      </c>
      <c r="AB21" s="116">
        <v>9</v>
      </c>
      <c r="AC21" s="116">
        <v>10</v>
      </c>
      <c r="AD21" s="58"/>
      <c r="AE21" s="109">
        <f t="shared" si="0"/>
        <v>12.5</v>
      </c>
      <c r="AF21" s="109">
        <f t="shared" si="1"/>
        <v>14</v>
      </c>
      <c r="AG21" s="109">
        <f t="shared" si="2"/>
        <v>89.29</v>
      </c>
      <c r="AH21" s="109">
        <f t="shared" si="3"/>
        <v>3</v>
      </c>
      <c r="AI21" s="109" t="str">
        <f t="shared" si="4"/>
        <v>Y</v>
      </c>
      <c r="AJ21" s="109">
        <f t="shared" si="5"/>
        <v>15</v>
      </c>
      <c r="AK21" s="109">
        <f t="shared" si="6"/>
        <v>18</v>
      </c>
      <c r="AL21" s="109">
        <f t="shared" si="7"/>
        <v>83.33</v>
      </c>
      <c r="AM21" s="109">
        <f t="shared" si="8"/>
        <v>3</v>
      </c>
      <c r="AN21" s="109" t="str">
        <f t="shared" si="9"/>
        <v>Y</v>
      </c>
      <c r="AO21" s="109">
        <f t="shared" si="10"/>
        <v>11</v>
      </c>
      <c r="AP21" s="109">
        <f t="shared" si="11"/>
        <v>12</v>
      </c>
      <c r="AQ21" s="109">
        <f t="shared" si="12"/>
        <v>91.67</v>
      </c>
      <c r="AR21" s="109">
        <f t="shared" si="13"/>
        <v>3</v>
      </c>
      <c r="AS21" s="109" t="str">
        <f t="shared" si="14"/>
        <v>Y</v>
      </c>
      <c r="AT21" s="109">
        <f t="shared" si="15"/>
        <v>11</v>
      </c>
      <c r="AU21" s="109">
        <f t="shared" si="16"/>
        <v>15</v>
      </c>
      <c r="AV21" s="109">
        <f t="shared" si="17"/>
        <v>73.33</v>
      </c>
      <c r="AW21" s="109">
        <f t="shared" si="18"/>
        <v>3</v>
      </c>
      <c r="AX21" s="109" t="str">
        <f t="shared" si="19"/>
        <v>Y</v>
      </c>
      <c r="AY21" s="109">
        <f t="shared" si="20"/>
        <v>10</v>
      </c>
      <c r="AZ21" s="109">
        <f t="shared" si="21"/>
        <v>10</v>
      </c>
      <c r="BA21" s="109">
        <f t="shared" si="22"/>
        <v>100</v>
      </c>
      <c r="BB21" s="109">
        <f t="shared" si="23"/>
        <v>3</v>
      </c>
      <c r="BC21" s="109" t="str">
        <f t="shared" si="24"/>
        <v>Y</v>
      </c>
    </row>
    <row r="22" spans="1:55" x14ac:dyDescent="0.25">
      <c r="A22" s="85">
        <v>7</v>
      </c>
      <c r="B22" s="112">
        <v>2000820100008</v>
      </c>
      <c r="C22" s="120" t="s">
        <v>234</v>
      </c>
      <c r="D22" s="113">
        <v>0</v>
      </c>
      <c r="E22" s="113">
        <v>0</v>
      </c>
      <c r="F22" s="113">
        <v>2</v>
      </c>
      <c r="G22" s="113"/>
      <c r="H22" s="113">
        <v>1</v>
      </c>
      <c r="I22" s="113">
        <v>3</v>
      </c>
      <c r="J22" s="114"/>
      <c r="K22" s="113">
        <v>2</v>
      </c>
      <c r="L22" s="113">
        <v>2</v>
      </c>
      <c r="M22" s="113">
        <v>1</v>
      </c>
      <c r="N22" s="113">
        <v>3</v>
      </c>
      <c r="O22" s="113">
        <v>2</v>
      </c>
      <c r="P22" s="113">
        <v>3</v>
      </c>
      <c r="Q22" s="115"/>
      <c r="R22" s="115"/>
      <c r="S22" s="115"/>
      <c r="T22" s="115"/>
      <c r="U22" s="115"/>
      <c r="V22" s="115"/>
      <c r="W22" s="115"/>
      <c r="X22" s="115"/>
      <c r="Y22" s="116">
        <v>10</v>
      </c>
      <c r="Z22" s="116">
        <v>8</v>
      </c>
      <c r="AA22" s="116">
        <v>8</v>
      </c>
      <c r="AB22" s="116">
        <v>8</v>
      </c>
      <c r="AC22" s="116">
        <v>10</v>
      </c>
      <c r="AD22" s="58"/>
      <c r="AE22" s="109">
        <f t="shared" si="0"/>
        <v>12</v>
      </c>
      <c r="AF22" s="109">
        <f t="shared" si="1"/>
        <v>14</v>
      </c>
      <c r="AG22" s="109">
        <f t="shared" si="2"/>
        <v>85.71</v>
      </c>
      <c r="AH22" s="109">
        <f t="shared" si="3"/>
        <v>3</v>
      </c>
      <c r="AI22" s="109" t="str">
        <f t="shared" si="4"/>
        <v>Y</v>
      </c>
      <c r="AJ22" s="109">
        <f t="shared" si="5"/>
        <v>12</v>
      </c>
      <c r="AK22" s="109">
        <f t="shared" si="6"/>
        <v>18</v>
      </c>
      <c r="AL22" s="109">
        <f t="shared" si="7"/>
        <v>66.67</v>
      </c>
      <c r="AM22" s="109">
        <f t="shared" si="8"/>
        <v>3</v>
      </c>
      <c r="AN22" s="109" t="str">
        <f t="shared" si="9"/>
        <v>Y</v>
      </c>
      <c r="AO22" s="109">
        <f t="shared" si="10"/>
        <v>12</v>
      </c>
      <c r="AP22" s="109">
        <f t="shared" si="11"/>
        <v>14</v>
      </c>
      <c r="AQ22" s="109">
        <f t="shared" si="12"/>
        <v>85.71</v>
      </c>
      <c r="AR22" s="109">
        <f t="shared" si="13"/>
        <v>3</v>
      </c>
      <c r="AS22" s="109" t="str">
        <f t="shared" si="14"/>
        <v>Y</v>
      </c>
      <c r="AT22" s="109">
        <f t="shared" si="15"/>
        <v>14</v>
      </c>
      <c r="AU22" s="109">
        <f t="shared" si="16"/>
        <v>18</v>
      </c>
      <c r="AV22" s="109">
        <f t="shared" si="17"/>
        <v>77.78</v>
      </c>
      <c r="AW22" s="109">
        <f t="shared" si="18"/>
        <v>3</v>
      </c>
      <c r="AX22" s="109" t="str">
        <f t="shared" si="19"/>
        <v>Y</v>
      </c>
      <c r="AY22" s="109">
        <f t="shared" si="20"/>
        <v>13</v>
      </c>
      <c r="AZ22" s="109">
        <f t="shared" si="21"/>
        <v>13</v>
      </c>
      <c r="BA22" s="109">
        <f t="shared" si="22"/>
        <v>100</v>
      </c>
      <c r="BB22" s="109">
        <f t="shared" si="23"/>
        <v>3</v>
      </c>
      <c r="BC22" s="109" t="str">
        <f t="shared" si="24"/>
        <v>Y</v>
      </c>
    </row>
    <row r="23" spans="1:55" x14ac:dyDescent="0.25">
      <c r="A23" s="85">
        <v>8</v>
      </c>
      <c r="B23" s="112">
        <v>2000820100009</v>
      </c>
      <c r="C23" s="120" t="s">
        <v>235</v>
      </c>
      <c r="D23" s="113"/>
      <c r="E23" s="113"/>
      <c r="F23" s="113"/>
      <c r="G23" s="113"/>
      <c r="H23" s="113"/>
      <c r="I23" s="113"/>
      <c r="J23" s="114"/>
      <c r="K23" s="113">
        <v>1</v>
      </c>
      <c r="L23" s="113">
        <v>0</v>
      </c>
      <c r="M23" s="113">
        <v>0</v>
      </c>
      <c r="N23" s="113"/>
      <c r="O23" s="113"/>
      <c r="P23" s="113">
        <v>0</v>
      </c>
      <c r="Q23" s="115"/>
      <c r="R23" s="115"/>
      <c r="S23" s="115"/>
      <c r="T23" s="115"/>
      <c r="U23" s="115"/>
      <c r="V23" s="115"/>
      <c r="W23" s="115"/>
      <c r="X23" s="115"/>
      <c r="Y23" s="116">
        <v>10</v>
      </c>
      <c r="Z23" s="116">
        <v>10</v>
      </c>
      <c r="AA23" s="116">
        <v>10</v>
      </c>
      <c r="AB23" s="116">
        <v>10</v>
      </c>
      <c r="AC23" s="116">
        <v>10</v>
      </c>
      <c r="AD23" s="58"/>
      <c r="AE23" s="109">
        <f t="shared" si="0"/>
        <v>10</v>
      </c>
      <c r="AF23" s="109">
        <f t="shared" si="1"/>
        <v>10</v>
      </c>
      <c r="AG23" s="109">
        <f t="shared" si="2"/>
        <v>100</v>
      </c>
      <c r="AH23" s="109">
        <f t="shared" si="3"/>
        <v>3</v>
      </c>
      <c r="AI23" s="109" t="str">
        <f t="shared" si="4"/>
        <v>Y</v>
      </c>
      <c r="AJ23" s="109">
        <f t="shared" si="5"/>
        <v>10</v>
      </c>
      <c r="AK23" s="109">
        <f t="shared" si="6"/>
        <v>10</v>
      </c>
      <c r="AL23" s="109">
        <f t="shared" si="7"/>
        <v>100</v>
      </c>
      <c r="AM23" s="109">
        <f t="shared" si="8"/>
        <v>3</v>
      </c>
      <c r="AN23" s="109" t="str">
        <f t="shared" si="9"/>
        <v>Y</v>
      </c>
      <c r="AO23" s="109">
        <f t="shared" si="10"/>
        <v>11</v>
      </c>
      <c r="AP23" s="109">
        <f t="shared" si="11"/>
        <v>14</v>
      </c>
      <c r="AQ23" s="109">
        <f t="shared" si="12"/>
        <v>78.569999999999993</v>
      </c>
      <c r="AR23" s="109">
        <f t="shared" si="13"/>
        <v>3</v>
      </c>
      <c r="AS23" s="109" t="str">
        <f t="shared" si="14"/>
        <v>Y</v>
      </c>
      <c r="AT23" s="109">
        <f t="shared" si="15"/>
        <v>10</v>
      </c>
      <c r="AU23" s="109">
        <f t="shared" si="16"/>
        <v>12</v>
      </c>
      <c r="AV23" s="109">
        <f t="shared" si="17"/>
        <v>83.33</v>
      </c>
      <c r="AW23" s="109">
        <f t="shared" si="18"/>
        <v>3</v>
      </c>
      <c r="AX23" s="109" t="str">
        <f t="shared" si="19"/>
        <v>Y</v>
      </c>
      <c r="AY23" s="109">
        <f t="shared" si="20"/>
        <v>10</v>
      </c>
      <c r="AZ23" s="109">
        <f t="shared" si="21"/>
        <v>13</v>
      </c>
      <c r="BA23" s="109">
        <f t="shared" si="22"/>
        <v>76.92</v>
      </c>
      <c r="BB23" s="109">
        <f t="shared" si="23"/>
        <v>3</v>
      </c>
      <c r="BC23" s="109" t="str">
        <f t="shared" si="24"/>
        <v>Y</v>
      </c>
    </row>
    <row r="24" spans="1:55" x14ac:dyDescent="0.25">
      <c r="A24" s="85">
        <v>9</v>
      </c>
      <c r="B24" s="112">
        <v>2000820100010</v>
      </c>
      <c r="C24" s="120" t="s">
        <v>236</v>
      </c>
      <c r="D24" s="113"/>
      <c r="E24" s="113">
        <v>1</v>
      </c>
      <c r="F24" s="113">
        <v>2</v>
      </c>
      <c r="G24" s="113">
        <v>1</v>
      </c>
      <c r="H24" s="113">
        <v>0</v>
      </c>
      <c r="I24" s="113">
        <v>3</v>
      </c>
      <c r="J24" s="114"/>
      <c r="K24" s="113">
        <v>1</v>
      </c>
      <c r="L24" s="113"/>
      <c r="M24" s="113"/>
      <c r="N24" s="113"/>
      <c r="O24" s="113"/>
      <c r="P24" s="113"/>
      <c r="Q24" s="115"/>
      <c r="R24" s="115"/>
      <c r="S24" s="115"/>
      <c r="T24" s="115"/>
      <c r="U24" s="115"/>
      <c r="V24" s="115"/>
      <c r="W24" s="115"/>
      <c r="X24" s="115"/>
      <c r="Y24" s="116">
        <v>10</v>
      </c>
      <c r="Z24" s="116">
        <v>10</v>
      </c>
      <c r="AA24" s="116">
        <v>10</v>
      </c>
      <c r="AB24" s="116">
        <v>10</v>
      </c>
      <c r="AC24" s="116">
        <v>10</v>
      </c>
      <c r="AD24" s="58"/>
      <c r="AE24" s="109">
        <f t="shared" si="0"/>
        <v>13</v>
      </c>
      <c r="AF24" s="109">
        <f t="shared" si="1"/>
        <v>14</v>
      </c>
      <c r="AG24" s="109">
        <f t="shared" si="2"/>
        <v>92.86</v>
      </c>
      <c r="AH24" s="109">
        <f t="shared" si="3"/>
        <v>3</v>
      </c>
      <c r="AI24" s="109" t="str">
        <f t="shared" si="4"/>
        <v>Y</v>
      </c>
      <c r="AJ24" s="109">
        <f t="shared" si="5"/>
        <v>14</v>
      </c>
      <c r="AK24" s="109">
        <f t="shared" si="6"/>
        <v>19</v>
      </c>
      <c r="AL24" s="109">
        <f t="shared" si="7"/>
        <v>73.680000000000007</v>
      </c>
      <c r="AM24" s="109">
        <f t="shared" si="8"/>
        <v>3</v>
      </c>
      <c r="AN24" s="109" t="str">
        <f t="shared" si="9"/>
        <v>Y</v>
      </c>
      <c r="AO24" s="109">
        <f t="shared" si="10"/>
        <v>11</v>
      </c>
      <c r="AP24" s="109">
        <f t="shared" si="11"/>
        <v>12</v>
      </c>
      <c r="AQ24" s="109">
        <f t="shared" si="12"/>
        <v>91.67</v>
      </c>
      <c r="AR24" s="109">
        <f t="shared" si="13"/>
        <v>3</v>
      </c>
      <c r="AS24" s="109" t="str">
        <f t="shared" si="14"/>
        <v>Y</v>
      </c>
      <c r="AT24" s="109">
        <f t="shared" si="15"/>
        <v>10</v>
      </c>
      <c r="AU24" s="109">
        <f t="shared" si="16"/>
        <v>10</v>
      </c>
      <c r="AV24" s="109">
        <f t="shared" si="17"/>
        <v>100</v>
      </c>
      <c r="AW24" s="109">
        <f t="shared" si="18"/>
        <v>3</v>
      </c>
      <c r="AX24" s="109" t="str">
        <f t="shared" si="19"/>
        <v>Y</v>
      </c>
      <c r="AY24" s="109">
        <f t="shared" si="20"/>
        <v>10</v>
      </c>
      <c r="AZ24" s="109">
        <f t="shared" si="21"/>
        <v>10</v>
      </c>
      <c r="BA24" s="109">
        <f t="shared" si="22"/>
        <v>100</v>
      </c>
      <c r="BB24" s="109">
        <f t="shared" si="23"/>
        <v>3</v>
      </c>
      <c r="BC24" s="109" t="str">
        <f t="shared" si="24"/>
        <v>Y</v>
      </c>
    </row>
    <row r="25" spans="1:55" x14ac:dyDescent="0.25">
      <c r="A25" s="85">
        <v>10</v>
      </c>
      <c r="B25" s="112">
        <v>2000820100011</v>
      </c>
      <c r="C25" s="120" t="s">
        <v>237</v>
      </c>
      <c r="D25" s="113">
        <v>0</v>
      </c>
      <c r="E25" s="113">
        <v>2</v>
      </c>
      <c r="F25" s="113">
        <v>2</v>
      </c>
      <c r="G25" s="113">
        <v>2.5</v>
      </c>
      <c r="H25" s="113">
        <v>1</v>
      </c>
      <c r="I25" s="113">
        <v>3</v>
      </c>
      <c r="J25" s="114"/>
      <c r="K25" s="113"/>
      <c r="L25" s="113">
        <v>1</v>
      </c>
      <c r="M25" s="113">
        <v>1</v>
      </c>
      <c r="N25" s="113">
        <v>2</v>
      </c>
      <c r="O25" s="113">
        <v>1</v>
      </c>
      <c r="P25" s="113">
        <v>1</v>
      </c>
      <c r="Q25" s="115"/>
      <c r="R25" s="115"/>
      <c r="S25" s="115"/>
      <c r="T25" s="115"/>
      <c r="U25" s="115"/>
      <c r="V25" s="115"/>
      <c r="W25" s="115"/>
      <c r="X25" s="115"/>
      <c r="Y25" s="116">
        <v>10</v>
      </c>
      <c r="Z25" s="116">
        <v>10</v>
      </c>
      <c r="AA25" s="116">
        <v>10</v>
      </c>
      <c r="AB25" s="116">
        <v>10</v>
      </c>
      <c r="AC25" s="116">
        <v>9</v>
      </c>
      <c r="AD25" s="58"/>
      <c r="AE25" s="109">
        <f t="shared" si="0"/>
        <v>14</v>
      </c>
      <c r="AF25" s="109">
        <f t="shared" si="1"/>
        <v>14</v>
      </c>
      <c r="AG25" s="109">
        <f t="shared" si="2"/>
        <v>100</v>
      </c>
      <c r="AH25" s="109">
        <f t="shared" si="3"/>
        <v>3</v>
      </c>
      <c r="AI25" s="109" t="str">
        <f t="shared" si="4"/>
        <v>Y</v>
      </c>
      <c r="AJ25" s="109">
        <f t="shared" si="5"/>
        <v>16.5</v>
      </c>
      <c r="AK25" s="109">
        <f t="shared" si="6"/>
        <v>21</v>
      </c>
      <c r="AL25" s="109">
        <f t="shared" si="7"/>
        <v>78.569999999999993</v>
      </c>
      <c r="AM25" s="109">
        <f t="shared" si="8"/>
        <v>3</v>
      </c>
      <c r="AN25" s="109" t="str">
        <f t="shared" si="9"/>
        <v>Y</v>
      </c>
      <c r="AO25" s="109">
        <f t="shared" si="10"/>
        <v>11</v>
      </c>
      <c r="AP25" s="109">
        <f t="shared" si="11"/>
        <v>12</v>
      </c>
      <c r="AQ25" s="109">
        <f t="shared" si="12"/>
        <v>91.67</v>
      </c>
      <c r="AR25" s="109">
        <f t="shared" si="13"/>
        <v>3</v>
      </c>
      <c r="AS25" s="109" t="str">
        <f t="shared" si="14"/>
        <v>Y</v>
      </c>
      <c r="AT25" s="109">
        <f t="shared" si="15"/>
        <v>14</v>
      </c>
      <c r="AU25" s="109">
        <f t="shared" si="16"/>
        <v>18</v>
      </c>
      <c r="AV25" s="109">
        <f t="shared" si="17"/>
        <v>77.78</v>
      </c>
      <c r="AW25" s="109">
        <f t="shared" si="18"/>
        <v>3</v>
      </c>
      <c r="AX25" s="109" t="str">
        <f t="shared" si="19"/>
        <v>Y</v>
      </c>
      <c r="AY25" s="109">
        <f t="shared" si="20"/>
        <v>10</v>
      </c>
      <c r="AZ25" s="109">
        <f t="shared" si="21"/>
        <v>13</v>
      </c>
      <c r="BA25" s="109">
        <f t="shared" si="22"/>
        <v>76.92</v>
      </c>
      <c r="BB25" s="109">
        <f t="shared" si="23"/>
        <v>3</v>
      </c>
      <c r="BC25" s="109" t="str">
        <f t="shared" si="24"/>
        <v>Y</v>
      </c>
    </row>
    <row r="26" spans="1:55" x14ac:dyDescent="0.25">
      <c r="A26" s="85">
        <v>11</v>
      </c>
      <c r="B26" s="112">
        <v>2000820100012</v>
      </c>
      <c r="C26" s="120" t="s">
        <v>238</v>
      </c>
      <c r="D26" s="113"/>
      <c r="E26" s="113">
        <v>1.5</v>
      </c>
      <c r="F26" s="113">
        <v>1.5</v>
      </c>
      <c r="G26" s="113">
        <v>2</v>
      </c>
      <c r="H26" s="113">
        <v>0.5</v>
      </c>
      <c r="I26" s="113">
        <v>2.5</v>
      </c>
      <c r="J26" s="114"/>
      <c r="K26" s="113">
        <v>1</v>
      </c>
      <c r="L26" s="113"/>
      <c r="M26" s="113">
        <v>1</v>
      </c>
      <c r="N26" s="113">
        <v>3</v>
      </c>
      <c r="O26" s="113"/>
      <c r="P26" s="113"/>
      <c r="Q26" s="115"/>
      <c r="R26" s="115"/>
      <c r="S26" s="115"/>
      <c r="T26" s="115"/>
      <c r="U26" s="115"/>
      <c r="V26" s="115"/>
      <c r="W26" s="115"/>
      <c r="X26" s="115"/>
      <c r="Y26" s="116">
        <v>10</v>
      </c>
      <c r="Z26" s="116">
        <v>10</v>
      </c>
      <c r="AA26" s="116">
        <v>10</v>
      </c>
      <c r="AB26" s="116">
        <v>10</v>
      </c>
      <c r="AC26" s="116">
        <v>10</v>
      </c>
      <c r="AD26" s="58"/>
      <c r="AE26" s="109">
        <f t="shared" si="0"/>
        <v>13</v>
      </c>
      <c r="AF26" s="109">
        <f t="shared" si="1"/>
        <v>14</v>
      </c>
      <c r="AG26" s="109">
        <f t="shared" si="2"/>
        <v>92.86</v>
      </c>
      <c r="AH26" s="109">
        <f t="shared" si="3"/>
        <v>3</v>
      </c>
      <c r="AI26" s="109" t="str">
        <f t="shared" si="4"/>
        <v>Y</v>
      </c>
      <c r="AJ26" s="109">
        <f t="shared" si="5"/>
        <v>15</v>
      </c>
      <c r="AK26" s="109">
        <f t="shared" si="6"/>
        <v>19</v>
      </c>
      <c r="AL26" s="109">
        <f t="shared" si="7"/>
        <v>78.95</v>
      </c>
      <c r="AM26" s="109">
        <f t="shared" si="8"/>
        <v>3</v>
      </c>
      <c r="AN26" s="109" t="str">
        <f t="shared" si="9"/>
        <v>Y</v>
      </c>
      <c r="AO26" s="109">
        <f t="shared" si="10"/>
        <v>11</v>
      </c>
      <c r="AP26" s="109">
        <f t="shared" si="11"/>
        <v>12</v>
      </c>
      <c r="AQ26" s="109">
        <f t="shared" si="12"/>
        <v>91.67</v>
      </c>
      <c r="AR26" s="109">
        <f t="shared" si="13"/>
        <v>3</v>
      </c>
      <c r="AS26" s="109" t="str">
        <f t="shared" si="14"/>
        <v>Y</v>
      </c>
      <c r="AT26" s="109">
        <f t="shared" si="15"/>
        <v>14</v>
      </c>
      <c r="AU26" s="109">
        <f t="shared" si="16"/>
        <v>15</v>
      </c>
      <c r="AV26" s="109">
        <f t="shared" si="17"/>
        <v>93.33</v>
      </c>
      <c r="AW26" s="109">
        <f t="shared" si="18"/>
        <v>3</v>
      </c>
      <c r="AX26" s="109" t="str">
        <f t="shared" si="19"/>
        <v>Y</v>
      </c>
      <c r="AY26" s="109">
        <f t="shared" si="20"/>
        <v>10</v>
      </c>
      <c r="AZ26" s="109">
        <f t="shared" si="21"/>
        <v>10</v>
      </c>
      <c r="BA26" s="109">
        <f t="shared" si="22"/>
        <v>100</v>
      </c>
      <c r="BB26" s="109">
        <f t="shared" si="23"/>
        <v>3</v>
      </c>
      <c r="BC26" s="109" t="str">
        <f t="shared" si="24"/>
        <v>Y</v>
      </c>
    </row>
    <row r="27" spans="1:55" x14ac:dyDescent="0.25">
      <c r="A27" s="85">
        <v>12</v>
      </c>
      <c r="B27" s="112">
        <v>2000820100013</v>
      </c>
      <c r="C27" s="120" t="s">
        <v>239</v>
      </c>
      <c r="D27" s="113"/>
      <c r="E27" s="113">
        <v>0</v>
      </c>
      <c r="F27" s="113">
        <v>1.5</v>
      </c>
      <c r="G27" s="113">
        <v>2</v>
      </c>
      <c r="H27" s="113">
        <v>0.5</v>
      </c>
      <c r="I27" s="113">
        <v>1.5</v>
      </c>
      <c r="J27" s="114"/>
      <c r="K27" s="113"/>
      <c r="L27" s="113"/>
      <c r="M27" s="113"/>
      <c r="N27" s="113"/>
      <c r="O27" s="113"/>
      <c r="P27" s="113"/>
      <c r="Q27" s="115"/>
      <c r="R27" s="115"/>
      <c r="S27" s="115"/>
      <c r="T27" s="115"/>
      <c r="U27" s="115"/>
      <c r="V27" s="115"/>
      <c r="W27" s="115"/>
      <c r="X27" s="115"/>
      <c r="Y27" s="116">
        <v>9</v>
      </c>
      <c r="Z27" s="116">
        <v>10</v>
      </c>
      <c r="AA27" s="116">
        <v>9</v>
      </c>
      <c r="AB27" s="116">
        <v>9</v>
      </c>
      <c r="AC27" s="116">
        <v>10</v>
      </c>
      <c r="AD27" s="58"/>
      <c r="AE27" s="109">
        <f t="shared" si="0"/>
        <v>10.5</v>
      </c>
      <c r="AF27" s="109">
        <f t="shared" si="1"/>
        <v>14</v>
      </c>
      <c r="AG27" s="109">
        <f t="shared" si="2"/>
        <v>75</v>
      </c>
      <c r="AH27" s="109">
        <f t="shared" si="3"/>
        <v>3</v>
      </c>
      <c r="AI27" s="109" t="str">
        <f t="shared" si="4"/>
        <v>Y</v>
      </c>
      <c r="AJ27" s="109">
        <f t="shared" si="5"/>
        <v>14</v>
      </c>
      <c r="AK27" s="109">
        <f t="shared" si="6"/>
        <v>19</v>
      </c>
      <c r="AL27" s="109">
        <f t="shared" si="7"/>
        <v>73.680000000000007</v>
      </c>
      <c r="AM27" s="109">
        <f t="shared" si="8"/>
        <v>3</v>
      </c>
      <c r="AN27" s="109" t="str">
        <f t="shared" si="9"/>
        <v>Y</v>
      </c>
      <c r="AO27" s="109">
        <f t="shared" si="10"/>
        <v>9</v>
      </c>
      <c r="AP27" s="109">
        <f t="shared" si="11"/>
        <v>10</v>
      </c>
      <c r="AQ27" s="109">
        <f t="shared" si="12"/>
        <v>90</v>
      </c>
      <c r="AR27" s="109">
        <f t="shared" si="13"/>
        <v>3</v>
      </c>
      <c r="AS27" s="109" t="str">
        <f t="shared" si="14"/>
        <v>Y</v>
      </c>
      <c r="AT27" s="109">
        <f t="shared" si="15"/>
        <v>9</v>
      </c>
      <c r="AU27" s="109">
        <f t="shared" si="16"/>
        <v>10</v>
      </c>
      <c r="AV27" s="109">
        <f t="shared" si="17"/>
        <v>90</v>
      </c>
      <c r="AW27" s="109">
        <f t="shared" si="18"/>
        <v>3</v>
      </c>
      <c r="AX27" s="109" t="str">
        <f t="shared" si="19"/>
        <v>Y</v>
      </c>
      <c r="AY27" s="109">
        <f t="shared" si="20"/>
        <v>10</v>
      </c>
      <c r="AZ27" s="109">
        <f t="shared" si="21"/>
        <v>10</v>
      </c>
      <c r="BA27" s="109">
        <f t="shared" si="22"/>
        <v>100</v>
      </c>
      <c r="BB27" s="109">
        <f t="shared" si="23"/>
        <v>3</v>
      </c>
      <c r="BC27" s="109" t="str">
        <f t="shared" si="24"/>
        <v>Y</v>
      </c>
    </row>
    <row r="28" spans="1:55" x14ac:dyDescent="0.25">
      <c r="A28" s="85">
        <v>13</v>
      </c>
      <c r="B28" s="112">
        <v>2000820100014</v>
      </c>
      <c r="C28" s="120" t="s">
        <v>240</v>
      </c>
      <c r="D28" s="113"/>
      <c r="E28" s="113">
        <v>0.5</v>
      </c>
      <c r="F28" s="113">
        <v>1</v>
      </c>
      <c r="G28" s="113">
        <v>2</v>
      </c>
      <c r="H28" s="113">
        <v>0.5</v>
      </c>
      <c r="I28" s="113">
        <v>1.5</v>
      </c>
      <c r="J28" s="114"/>
      <c r="K28" s="113"/>
      <c r="L28" s="113">
        <v>2</v>
      </c>
      <c r="M28" s="113">
        <v>2</v>
      </c>
      <c r="N28" s="113"/>
      <c r="O28" s="113"/>
      <c r="P28" s="113">
        <v>2</v>
      </c>
      <c r="Q28" s="115"/>
      <c r="R28" s="115"/>
      <c r="S28" s="115"/>
      <c r="T28" s="115"/>
      <c r="U28" s="115"/>
      <c r="V28" s="115"/>
      <c r="W28" s="115"/>
      <c r="X28" s="115"/>
      <c r="Y28" s="116">
        <v>10</v>
      </c>
      <c r="Z28" s="116">
        <v>10</v>
      </c>
      <c r="AA28" s="116">
        <v>10</v>
      </c>
      <c r="AB28" s="116">
        <v>10</v>
      </c>
      <c r="AC28" s="116">
        <v>10</v>
      </c>
      <c r="AD28" s="58"/>
      <c r="AE28" s="109">
        <f t="shared" si="0"/>
        <v>11.5</v>
      </c>
      <c r="AF28" s="109">
        <f t="shared" si="1"/>
        <v>14</v>
      </c>
      <c r="AG28" s="109">
        <f t="shared" si="2"/>
        <v>82.14</v>
      </c>
      <c r="AH28" s="109">
        <f t="shared" si="3"/>
        <v>3</v>
      </c>
      <c r="AI28" s="109" t="str">
        <f t="shared" si="4"/>
        <v>Y</v>
      </c>
      <c r="AJ28" s="109">
        <f t="shared" si="5"/>
        <v>14</v>
      </c>
      <c r="AK28" s="109">
        <f t="shared" si="6"/>
        <v>19</v>
      </c>
      <c r="AL28" s="109">
        <f t="shared" si="7"/>
        <v>73.680000000000007</v>
      </c>
      <c r="AM28" s="109">
        <f t="shared" si="8"/>
        <v>3</v>
      </c>
      <c r="AN28" s="109" t="str">
        <f t="shared" si="9"/>
        <v>Y</v>
      </c>
      <c r="AO28" s="109">
        <f t="shared" si="10"/>
        <v>12</v>
      </c>
      <c r="AP28" s="109">
        <f t="shared" si="11"/>
        <v>12</v>
      </c>
      <c r="AQ28" s="109">
        <f t="shared" si="12"/>
        <v>100</v>
      </c>
      <c r="AR28" s="109">
        <f t="shared" si="13"/>
        <v>3</v>
      </c>
      <c r="AS28" s="109" t="str">
        <f t="shared" si="14"/>
        <v>Y</v>
      </c>
      <c r="AT28" s="109">
        <f t="shared" si="15"/>
        <v>12</v>
      </c>
      <c r="AU28" s="109">
        <f t="shared" si="16"/>
        <v>12</v>
      </c>
      <c r="AV28" s="109">
        <f t="shared" si="17"/>
        <v>100</v>
      </c>
      <c r="AW28" s="109">
        <f t="shared" si="18"/>
        <v>3</v>
      </c>
      <c r="AX28" s="109" t="str">
        <f t="shared" si="19"/>
        <v>Y</v>
      </c>
      <c r="AY28" s="109">
        <f t="shared" si="20"/>
        <v>12</v>
      </c>
      <c r="AZ28" s="109">
        <f t="shared" si="21"/>
        <v>13</v>
      </c>
      <c r="BA28" s="109">
        <f t="shared" si="22"/>
        <v>92.31</v>
      </c>
      <c r="BB28" s="109">
        <f t="shared" si="23"/>
        <v>3</v>
      </c>
      <c r="BC28" s="109" t="str">
        <f t="shared" si="24"/>
        <v>Y</v>
      </c>
    </row>
    <row r="29" spans="1:55" x14ac:dyDescent="0.25">
      <c r="A29" s="85">
        <v>14</v>
      </c>
      <c r="B29" s="112">
        <v>2000820100016</v>
      </c>
      <c r="C29" s="120" t="s">
        <v>241</v>
      </c>
      <c r="D29" s="113"/>
      <c r="E29" s="113">
        <v>1.5</v>
      </c>
      <c r="F29" s="113">
        <v>2</v>
      </c>
      <c r="G29" s="113">
        <v>2</v>
      </c>
      <c r="H29" s="113"/>
      <c r="I29" s="113">
        <v>2.5</v>
      </c>
      <c r="J29" s="114"/>
      <c r="K29" s="113">
        <v>1</v>
      </c>
      <c r="L29" s="113">
        <v>2</v>
      </c>
      <c r="M29" s="113">
        <v>1</v>
      </c>
      <c r="N29" s="113">
        <v>3</v>
      </c>
      <c r="O29" s="113">
        <v>2</v>
      </c>
      <c r="P29" s="113">
        <v>0</v>
      </c>
      <c r="Q29" s="115"/>
      <c r="R29" s="115"/>
      <c r="S29" s="115"/>
      <c r="T29" s="115"/>
      <c r="U29" s="115"/>
      <c r="V29" s="115"/>
      <c r="W29" s="115"/>
      <c r="X29" s="115"/>
      <c r="Y29" s="116">
        <v>10</v>
      </c>
      <c r="Z29" s="116">
        <v>10</v>
      </c>
      <c r="AA29" s="116">
        <v>9</v>
      </c>
      <c r="AB29" s="116">
        <v>10</v>
      </c>
      <c r="AC29" s="116">
        <v>10</v>
      </c>
      <c r="AD29" s="58"/>
      <c r="AE29" s="109">
        <f t="shared" si="0"/>
        <v>13.5</v>
      </c>
      <c r="AF29" s="109">
        <f t="shared" si="1"/>
        <v>14</v>
      </c>
      <c r="AG29" s="109">
        <f t="shared" si="2"/>
        <v>96.43</v>
      </c>
      <c r="AH29" s="109">
        <f t="shared" si="3"/>
        <v>3</v>
      </c>
      <c r="AI29" s="109" t="str">
        <f t="shared" si="4"/>
        <v>Y</v>
      </c>
      <c r="AJ29" s="109">
        <f t="shared" si="5"/>
        <v>14.5</v>
      </c>
      <c r="AK29" s="109">
        <f t="shared" si="6"/>
        <v>16</v>
      </c>
      <c r="AL29" s="109">
        <f t="shared" si="7"/>
        <v>90.63</v>
      </c>
      <c r="AM29" s="109">
        <f t="shared" si="8"/>
        <v>3</v>
      </c>
      <c r="AN29" s="109" t="str">
        <f t="shared" si="9"/>
        <v>Y</v>
      </c>
      <c r="AO29" s="109">
        <f t="shared" si="10"/>
        <v>12</v>
      </c>
      <c r="AP29" s="109">
        <f t="shared" si="11"/>
        <v>14</v>
      </c>
      <c r="AQ29" s="109">
        <f t="shared" si="12"/>
        <v>85.71</v>
      </c>
      <c r="AR29" s="109">
        <f t="shared" si="13"/>
        <v>3</v>
      </c>
      <c r="AS29" s="109" t="str">
        <f t="shared" si="14"/>
        <v>Y</v>
      </c>
      <c r="AT29" s="109">
        <f t="shared" si="15"/>
        <v>16</v>
      </c>
      <c r="AU29" s="109">
        <f t="shared" si="16"/>
        <v>18</v>
      </c>
      <c r="AV29" s="109">
        <f t="shared" si="17"/>
        <v>88.89</v>
      </c>
      <c r="AW29" s="109">
        <f t="shared" si="18"/>
        <v>3</v>
      </c>
      <c r="AX29" s="109" t="str">
        <f t="shared" si="19"/>
        <v>Y</v>
      </c>
      <c r="AY29" s="109">
        <f t="shared" si="20"/>
        <v>10</v>
      </c>
      <c r="AZ29" s="109">
        <f t="shared" si="21"/>
        <v>13</v>
      </c>
      <c r="BA29" s="109">
        <f t="shared" si="22"/>
        <v>76.92</v>
      </c>
      <c r="BB29" s="109">
        <f t="shared" si="23"/>
        <v>3</v>
      </c>
      <c r="BC29" s="109" t="str">
        <f t="shared" si="24"/>
        <v>Y</v>
      </c>
    </row>
    <row r="30" spans="1:55" x14ac:dyDescent="0.25">
      <c r="A30" s="85">
        <v>15</v>
      </c>
      <c r="B30" s="112">
        <v>2000820100017</v>
      </c>
      <c r="C30" s="120" t="s">
        <v>242</v>
      </c>
      <c r="D30" s="113"/>
      <c r="E30" s="113">
        <v>2</v>
      </c>
      <c r="F30" s="113">
        <v>1.5</v>
      </c>
      <c r="G30" s="113">
        <v>3</v>
      </c>
      <c r="H30" s="113"/>
      <c r="I30" s="113">
        <v>2.5</v>
      </c>
      <c r="J30" s="114"/>
      <c r="K30" s="113">
        <v>1</v>
      </c>
      <c r="L30" s="113">
        <v>1</v>
      </c>
      <c r="M30" s="113">
        <v>1</v>
      </c>
      <c r="N30" s="113">
        <v>2</v>
      </c>
      <c r="O30" s="113"/>
      <c r="P30" s="113"/>
      <c r="Q30" s="115"/>
      <c r="R30" s="115"/>
      <c r="S30" s="115"/>
      <c r="T30" s="115"/>
      <c r="U30" s="115"/>
      <c r="V30" s="115"/>
      <c r="W30" s="115"/>
      <c r="X30" s="115"/>
      <c r="Y30" s="116">
        <v>10</v>
      </c>
      <c r="Z30" s="116">
        <v>9</v>
      </c>
      <c r="AA30" s="116">
        <v>10</v>
      </c>
      <c r="AB30" s="116">
        <v>10</v>
      </c>
      <c r="AC30" s="116">
        <v>9</v>
      </c>
      <c r="AD30" s="58"/>
      <c r="AE30" s="109">
        <f t="shared" si="0"/>
        <v>13.5</v>
      </c>
      <c r="AF30" s="109">
        <f t="shared" si="1"/>
        <v>14</v>
      </c>
      <c r="AG30" s="109">
        <f t="shared" si="2"/>
        <v>96.43</v>
      </c>
      <c r="AH30" s="109">
        <f t="shared" si="3"/>
        <v>3</v>
      </c>
      <c r="AI30" s="109" t="str">
        <f t="shared" si="4"/>
        <v>Y</v>
      </c>
      <c r="AJ30" s="109">
        <f t="shared" si="5"/>
        <v>14.5</v>
      </c>
      <c r="AK30" s="109">
        <f t="shared" si="6"/>
        <v>16</v>
      </c>
      <c r="AL30" s="109">
        <f t="shared" si="7"/>
        <v>90.63</v>
      </c>
      <c r="AM30" s="109">
        <f t="shared" si="8"/>
        <v>3</v>
      </c>
      <c r="AN30" s="109" t="str">
        <f t="shared" si="9"/>
        <v>Y</v>
      </c>
      <c r="AO30" s="109">
        <f t="shared" si="10"/>
        <v>12</v>
      </c>
      <c r="AP30" s="109">
        <f t="shared" si="11"/>
        <v>14</v>
      </c>
      <c r="AQ30" s="109">
        <f t="shared" si="12"/>
        <v>85.71</v>
      </c>
      <c r="AR30" s="109">
        <f t="shared" si="13"/>
        <v>3</v>
      </c>
      <c r="AS30" s="109" t="str">
        <f t="shared" si="14"/>
        <v>Y</v>
      </c>
      <c r="AT30" s="109">
        <f t="shared" si="15"/>
        <v>13</v>
      </c>
      <c r="AU30" s="109">
        <f t="shared" si="16"/>
        <v>15</v>
      </c>
      <c r="AV30" s="109">
        <f t="shared" si="17"/>
        <v>86.67</v>
      </c>
      <c r="AW30" s="109">
        <f t="shared" si="18"/>
        <v>3</v>
      </c>
      <c r="AX30" s="109" t="str">
        <f t="shared" si="19"/>
        <v>Y</v>
      </c>
      <c r="AY30" s="109">
        <f t="shared" si="20"/>
        <v>9</v>
      </c>
      <c r="AZ30" s="109">
        <f t="shared" si="21"/>
        <v>10</v>
      </c>
      <c r="BA30" s="109">
        <f t="shared" si="22"/>
        <v>90</v>
      </c>
      <c r="BB30" s="109">
        <f t="shared" si="23"/>
        <v>3</v>
      </c>
      <c r="BC30" s="109" t="str">
        <f t="shared" si="24"/>
        <v>Y</v>
      </c>
    </row>
    <row r="31" spans="1:55" x14ac:dyDescent="0.25">
      <c r="A31" s="85">
        <v>16</v>
      </c>
      <c r="B31" s="112">
        <v>2000820100018</v>
      </c>
      <c r="C31" s="120" t="s">
        <v>243</v>
      </c>
      <c r="D31" s="113"/>
      <c r="E31" s="113"/>
      <c r="F31" s="113">
        <v>1</v>
      </c>
      <c r="G31" s="113">
        <v>1</v>
      </c>
      <c r="H31" s="113"/>
      <c r="I31" s="113">
        <v>1</v>
      </c>
      <c r="J31" s="114"/>
      <c r="K31" s="113"/>
      <c r="L31" s="113"/>
      <c r="M31" s="113"/>
      <c r="N31" s="113"/>
      <c r="O31" s="113"/>
      <c r="P31" s="113"/>
      <c r="Q31" s="115"/>
      <c r="R31" s="115"/>
      <c r="S31" s="115"/>
      <c r="T31" s="115"/>
      <c r="U31" s="115"/>
      <c r="V31" s="115"/>
      <c r="W31" s="115"/>
      <c r="X31" s="115"/>
      <c r="Y31" s="116">
        <v>10</v>
      </c>
      <c r="Z31" s="116">
        <v>10</v>
      </c>
      <c r="AA31" s="116">
        <v>10</v>
      </c>
      <c r="AB31" s="116">
        <v>10</v>
      </c>
      <c r="AC31" s="116">
        <v>10</v>
      </c>
      <c r="AD31" s="58"/>
      <c r="AE31" s="109">
        <f t="shared" si="0"/>
        <v>11</v>
      </c>
      <c r="AF31" s="109">
        <f t="shared" si="1"/>
        <v>12</v>
      </c>
      <c r="AG31" s="109">
        <f t="shared" si="2"/>
        <v>91.67</v>
      </c>
      <c r="AH31" s="109">
        <f t="shared" si="3"/>
        <v>3</v>
      </c>
      <c r="AI31" s="109" t="str">
        <f t="shared" si="4"/>
        <v>Y</v>
      </c>
      <c r="AJ31" s="109">
        <f t="shared" si="5"/>
        <v>12</v>
      </c>
      <c r="AK31" s="109">
        <f t="shared" si="6"/>
        <v>16</v>
      </c>
      <c r="AL31" s="109">
        <f t="shared" si="7"/>
        <v>75</v>
      </c>
      <c r="AM31" s="109">
        <f t="shared" si="8"/>
        <v>3</v>
      </c>
      <c r="AN31" s="109" t="str">
        <f t="shared" si="9"/>
        <v>Y</v>
      </c>
      <c r="AO31" s="109">
        <f t="shared" si="10"/>
        <v>10</v>
      </c>
      <c r="AP31" s="109">
        <f t="shared" si="11"/>
        <v>10</v>
      </c>
      <c r="AQ31" s="109">
        <f t="shared" si="12"/>
        <v>100</v>
      </c>
      <c r="AR31" s="109">
        <f t="shared" si="13"/>
        <v>3</v>
      </c>
      <c r="AS31" s="109" t="str">
        <f t="shared" si="14"/>
        <v>Y</v>
      </c>
      <c r="AT31" s="109">
        <f t="shared" si="15"/>
        <v>10</v>
      </c>
      <c r="AU31" s="109">
        <f t="shared" si="16"/>
        <v>10</v>
      </c>
      <c r="AV31" s="109">
        <f t="shared" si="17"/>
        <v>100</v>
      </c>
      <c r="AW31" s="109">
        <f t="shared" si="18"/>
        <v>3</v>
      </c>
      <c r="AX31" s="109" t="str">
        <f t="shared" si="19"/>
        <v>Y</v>
      </c>
      <c r="AY31" s="109">
        <f t="shared" si="20"/>
        <v>10</v>
      </c>
      <c r="AZ31" s="109">
        <f t="shared" si="21"/>
        <v>10</v>
      </c>
      <c r="BA31" s="109">
        <f t="shared" si="22"/>
        <v>100</v>
      </c>
      <c r="BB31" s="109">
        <f t="shared" si="23"/>
        <v>3</v>
      </c>
      <c r="BC31" s="109" t="str">
        <f t="shared" si="24"/>
        <v>Y</v>
      </c>
    </row>
    <row r="32" spans="1:55" x14ac:dyDescent="0.25">
      <c r="A32" s="85">
        <v>17</v>
      </c>
      <c r="B32" s="112">
        <v>2000820100019</v>
      </c>
      <c r="C32" s="120" t="s">
        <v>244</v>
      </c>
      <c r="D32" s="113"/>
      <c r="E32" s="113">
        <v>2</v>
      </c>
      <c r="F32" s="113">
        <v>2</v>
      </c>
      <c r="G32" s="113">
        <v>3</v>
      </c>
      <c r="H32" s="113">
        <v>0.5</v>
      </c>
      <c r="I32" s="113">
        <v>3</v>
      </c>
      <c r="J32" s="114"/>
      <c r="K32" s="113">
        <v>1</v>
      </c>
      <c r="L32" s="113">
        <v>1</v>
      </c>
      <c r="M32" s="113">
        <v>1</v>
      </c>
      <c r="N32" s="113">
        <v>3</v>
      </c>
      <c r="O32" s="113">
        <v>2</v>
      </c>
      <c r="P32" s="113">
        <v>2</v>
      </c>
      <c r="Q32" s="115"/>
      <c r="R32" s="115"/>
      <c r="S32" s="115"/>
      <c r="T32" s="115"/>
      <c r="U32" s="115"/>
      <c r="V32" s="115"/>
      <c r="W32" s="115"/>
      <c r="X32" s="115"/>
      <c r="Y32" s="116">
        <v>10</v>
      </c>
      <c r="Z32" s="116">
        <v>10</v>
      </c>
      <c r="AA32" s="116">
        <v>10</v>
      </c>
      <c r="AB32" s="116">
        <v>9</v>
      </c>
      <c r="AC32" s="116">
        <v>10</v>
      </c>
      <c r="AD32" s="58"/>
      <c r="AE32" s="109">
        <f t="shared" si="0"/>
        <v>14</v>
      </c>
      <c r="AF32" s="109">
        <f t="shared" si="1"/>
        <v>14</v>
      </c>
      <c r="AG32" s="109">
        <f t="shared" si="2"/>
        <v>100</v>
      </c>
      <c r="AH32" s="109">
        <f t="shared" si="3"/>
        <v>3</v>
      </c>
      <c r="AI32" s="109" t="str">
        <f t="shared" si="4"/>
        <v>Y</v>
      </c>
      <c r="AJ32" s="109">
        <f t="shared" si="5"/>
        <v>16.5</v>
      </c>
      <c r="AK32" s="109">
        <f t="shared" si="6"/>
        <v>19</v>
      </c>
      <c r="AL32" s="109">
        <f t="shared" si="7"/>
        <v>86.84</v>
      </c>
      <c r="AM32" s="109">
        <f t="shared" si="8"/>
        <v>3</v>
      </c>
      <c r="AN32" s="109" t="str">
        <f t="shared" si="9"/>
        <v>Y</v>
      </c>
      <c r="AO32" s="109">
        <f t="shared" si="10"/>
        <v>12</v>
      </c>
      <c r="AP32" s="109">
        <f t="shared" si="11"/>
        <v>14</v>
      </c>
      <c r="AQ32" s="109">
        <f t="shared" si="12"/>
        <v>85.71</v>
      </c>
      <c r="AR32" s="109">
        <f t="shared" si="13"/>
        <v>3</v>
      </c>
      <c r="AS32" s="109" t="str">
        <f t="shared" si="14"/>
        <v>Y</v>
      </c>
      <c r="AT32" s="109">
        <f t="shared" si="15"/>
        <v>15</v>
      </c>
      <c r="AU32" s="109">
        <f t="shared" si="16"/>
        <v>18</v>
      </c>
      <c r="AV32" s="109">
        <f t="shared" si="17"/>
        <v>83.33</v>
      </c>
      <c r="AW32" s="109">
        <f t="shared" si="18"/>
        <v>3</v>
      </c>
      <c r="AX32" s="109" t="str">
        <f t="shared" si="19"/>
        <v>Y</v>
      </c>
      <c r="AY32" s="109">
        <f t="shared" si="20"/>
        <v>12</v>
      </c>
      <c r="AZ32" s="109">
        <f t="shared" si="21"/>
        <v>13</v>
      </c>
      <c r="BA32" s="109">
        <f t="shared" si="22"/>
        <v>92.31</v>
      </c>
      <c r="BB32" s="109">
        <f t="shared" si="23"/>
        <v>3</v>
      </c>
      <c r="BC32" s="109" t="str">
        <f t="shared" si="24"/>
        <v>Y</v>
      </c>
    </row>
    <row r="33" spans="1:55" x14ac:dyDescent="0.25">
      <c r="A33" s="85">
        <v>18</v>
      </c>
      <c r="B33" s="112">
        <v>2000820100020</v>
      </c>
      <c r="C33" s="120" t="s">
        <v>245</v>
      </c>
      <c r="D33" s="113"/>
      <c r="E33" s="113">
        <v>2</v>
      </c>
      <c r="F33" s="113">
        <v>2</v>
      </c>
      <c r="G33" s="113">
        <v>3</v>
      </c>
      <c r="H33" s="113">
        <v>2</v>
      </c>
      <c r="I33" s="113">
        <v>2</v>
      </c>
      <c r="J33" s="114"/>
      <c r="K33" s="113"/>
      <c r="L33" s="113">
        <v>2</v>
      </c>
      <c r="M33" s="113">
        <v>1</v>
      </c>
      <c r="N33" s="113">
        <v>3</v>
      </c>
      <c r="O33" s="113">
        <v>2</v>
      </c>
      <c r="P33" s="113">
        <v>2</v>
      </c>
      <c r="Q33" s="115"/>
      <c r="R33" s="115"/>
      <c r="S33" s="115"/>
      <c r="T33" s="115"/>
      <c r="U33" s="115"/>
      <c r="V33" s="115"/>
      <c r="W33" s="115"/>
      <c r="X33" s="115"/>
      <c r="Y33" s="116">
        <v>10</v>
      </c>
      <c r="Z33" s="116">
        <v>10</v>
      </c>
      <c r="AA33" s="116">
        <v>10</v>
      </c>
      <c r="AB33" s="116">
        <v>10</v>
      </c>
      <c r="AC33" s="116">
        <v>10</v>
      </c>
      <c r="AD33" s="58"/>
      <c r="AE33" s="109">
        <f t="shared" si="0"/>
        <v>14</v>
      </c>
      <c r="AF33" s="109">
        <f t="shared" si="1"/>
        <v>14</v>
      </c>
      <c r="AG33" s="109">
        <f t="shared" si="2"/>
        <v>100</v>
      </c>
      <c r="AH33" s="109">
        <f t="shared" si="3"/>
        <v>3</v>
      </c>
      <c r="AI33" s="109" t="str">
        <f t="shared" si="4"/>
        <v>Y</v>
      </c>
      <c r="AJ33" s="109">
        <f t="shared" si="5"/>
        <v>17</v>
      </c>
      <c r="AK33" s="109">
        <f t="shared" si="6"/>
        <v>19</v>
      </c>
      <c r="AL33" s="109">
        <f t="shared" si="7"/>
        <v>89.47</v>
      </c>
      <c r="AM33" s="109">
        <f t="shared" si="8"/>
        <v>3</v>
      </c>
      <c r="AN33" s="109" t="str">
        <f t="shared" si="9"/>
        <v>Y</v>
      </c>
      <c r="AO33" s="109">
        <f t="shared" si="10"/>
        <v>12</v>
      </c>
      <c r="AP33" s="109">
        <f t="shared" si="11"/>
        <v>12</v>
      </c>
      <c r="AQ33" s="109">
        <f t="shared" si="12"/>
        <v>100</v>
      </c>
      <c r="AR33" s="109">
        <f t="shared" si="13"/>
        <v>3</v>
      </c>
      <c r="AS33" s="109" t="str">
        <f t="shared" si="14"/>
        <v>Y</v>
      </c>
      <c r="AT33" s="109">
        <f t="shared" si="15"/>
        <v>16</v>
      </c>
      <c r="AU33" s="109">
        <f t="shared" si="16"/>
        <v>18</v>
      </c>
      <c r="AV33" s="109">
        <f t="shared" si="17"/>
        <v>88.89</v>
      </c>
      <c r="AW33" s="109">
        <f t="shared" si="18"/>
        <v>3</v>
      </c>
      <c r="AX33" s="109" t="str">
        <f t="shared" si="19"/>
        <v>Y</v>
      </c>
      <c r="AY33" s="109">
        <f t="shared" si="20"/>
        <v>12</v>
      </c>
      <c r="AZ33" s="109">
        <f t="shared" si="21"/>
        <v>13</v>
      </c>
      <c r="BA33" s="109">
        <f t="shared" si="22"/>
        <v>92.31</v>
      </c>
      <c r="BB33" s="109">
        <f t="shared" si="23"/>
        <v>3</v>
      </c>
      <c r="BC33" s="109" t="str">
        <f t="shared" si="24"/>
        <v>Y</v>
      </c>
    </row>
    <row r="34" spans="1:55" x14ac:dyDescent="0.25">
      <c r="A34" s="85">
        <v>19</v>
      </c>
      <c r="B34" s="112">
        <v>2000820100021</v>
      </c>
      <c r="C34" s="120" t="s">
        <v>246</v>
      </c>
      <c r="D34" s="113"/>
      <c r="E34" s="113">
        <v>1.5</v>
      </c>
      <c r="F34" s="113">
        <v>1.5</v>
      </c>
      <c r="G34" s="113">
        <v>2</v>
      </c>
      <c r="H34" s="113">
        <v>0.5</v>
      </c>
      <c r="I34" s="113">
        <v>2</v>
      </c>
      <c r="J34" s="114"/>
      <c r="K34" s="113"/>
      <c r="L34" s="113">
        <v>1</v>
      </c>
      <c r="M34" s="113">
        <v>1</v>
      </c>
      <c r="N34" s="113">
        <v>1</v>
      </c>
      <c r="O34" s="113">
        <v>1</v>
      </c>
      <c r="P34" s="113"/>
      <c r="Q34" s="115"/>
      <c r="R34" s="115"/>
      <c r="S34" s="115"/>
      <c r="T34" s="115"/>
      <c r="U34" s="115"/>
      <c r="V34" s="115"/>
      <c r="W34" s="115"/>
      <c r="X34" s="115"/>
      <c r="Y34" s="116">
        <v>10</v>
      </c>
      <c r="Z34" s="116">
        <v>10</v>
      </c>
      <c r="AA34" s="116">
        <v>10</v>
      </c>
      <c r="AB34" s="116">
        <v>10</v>
      </c>
      <c r="AC34" s="116">
        <v>10</v>
      </c>
      <c r="AD34" s="58"/>
      <c r="AE34" s="109">
        <f t="shared" si="0"/>
        <v>13</v>
      </c>
      <c r="AF34" s="109">
        <f t="shared" si="1"/>
        <v>14</v>
      </c>
      <c r="AG34" s="109">
        <f t="shared" si="2"/>
        <v>92.86</v>
      </c>
      <c r="AH34" s="109">
        <f t="shared" si="3"/>
        <v>3</v>
      </c>
      <c r="AI34" s="109" t="str">
        <f t="shared" si="4"/>
        <v>Y</v>
      </c>
      <c r="AJ34" s="109">
        <f t="shared" si="5"/>
        <v>14.5</v>
      </c>
      <c r="AK34" s="109">
        <f t="shared" si="6"/>
        <v>19</v>
      </c>
      <c r="AL34" s="109">
        <f t="shared" si="7"/>
        <v>76.319999999999993</v>
      </c>
      <c r="AM34" s="109">
        <f t="shared" si="8"/>
        <v>3</v>
      </c>
      <c r="AN34" s="109" t="str">
        <f t="shared" si="9"/>
        <v>Y</v>
      </c>
      <c r="AO34" s="109">
        <f t="shared" si="10"/>
        <v>11</v>
      </c>
      <c r="AP34" s="109">
        <f t="shared" si="11"/>
        <v>12</v>
      </c>
      <c r="AQ34" s="109">
        <f t="shared" si="12"/>
        <v>91.67</v>
      </c>
      <c r="AR34" s="109">
        <f t="shared" si="13"/>
        <v>3</v>
      </c>
      <c r="AS34" s="109" t="str">
        <f t="shared" si="14"/>
        <v>Y</v>
      </c>
      <c r="AT34" s="109">
        <f t="shared" si="15"/>
        <v>13</v>
      </c>
      <c r="AU34" s="109">
        <f t="shared" si="16"/>
        <v>18</v>
      </c>
      <c r="AV34" s="109">
        <f t="shared" si="17"/>
        <v>72.22</v>
      </c>
      <c r="AW34" s="109">
        <f t="shared" si="18"/>
        <v>3</v>
      </c>
      <c r="AX34" s="109" t="str">
        <f t="shared" si="19"/>
        <v>Y</v>
      </c>
      <c r="AY34" s="109">
        <f t="shared" si="20"/>
        <v>10</v>
      </c>
      <c r="AZ34" s="109">
        <f t="shared" si="21"/>
        <v>10</v>
      </c>
      <c r="BA34" s="109">
        <f t="shared" si="22"/>
        <v>100</v>
      </c>
      <c r="BB34" s="109">
        <f t="shared" si="23"/>
        <v>3</v>
      </c>
      <c r="BC34" s="109" t="str">
        <f t="shared" si="24"/>
        <v>Y</v>
      </c>
    </row>
    <row r="35" spans="1:55" x14ac:dyDescent="0.25">
      <c r="A35" s="85">
        <v>20</v>
      </c>
      <c r="B35" s="112">
        <v>2000820100022</v>
      </c>
      <c r="C35" s="120" t="s">
        <v>247</v>
      </c>
      <c r="D35" s="113"/>
      <c r="E35" s="113">
        <v>2</v>
      </c>
      <c r="F35" s="113">
        <v>2</v>
      </c>
      <c r="G35" s="113">
        <v>3</v>
      </c>
      <c r="H35" s="113">
        <v>2</v>
      </c>
      <c r="I35" s="113">
        <v>3</v>
      </c>
      <c r="J35" s="114"/>
      <c r="K35" s="113">
        <v>2</v>
      </c>
      <c r="L35" s="113">
        <v>2</v>
      </c>
      <c r="M35" s="113">
        <v>2</v>
      </c>
      <c r="N35" s="113">
        <v>3</v>
      </c>
      <c r="O35" s="113">
        <v>2</v>
      </c>
      <c r="P35" s="113">
        <v>2</v>
      </c>
      <c r="Q35" s="115"/>
      <c r="R35" s="115"/>
      <c r="S35" s="115"/>
      <c r="T35" s="115"/>
      <c r="U35" s="115"/>
      <c r="V35" s="115"/>
      <c r="W35" s="115"/>
      <c r="X35" s="115"/>
      <c r="Y35" s="116">
        <v>10</v>
      </c>
      <c r="Z35" s="116">
        <v>9</v>
      </c>
      <c r="AA35" s="116">
        <v>9</v>
      </c>
      <c r="AB35" s="116">
        <v>10</v>
      </c>
      <c r="AC35" s="116">
        <v>10</v>
      </c>
      <c r="AD35" s="58"/>
      <c r="AE35" s="109">
        <f t="shared" si="0"/>
        <v>14</v>
      </c>
      <c r="AF35" s="109">
        <f t="shared" si="1"/>
        <v>14</v>
      </c>
      <c r="AG35" s="109">
        <f t="shared" si="2"/>
        <v>100</v>
      </c>
      <c r="AH35" s="109">
        <f t="shared" si="3"/>
        <v>3</v>
      </c>
      <c r="AI35" s="109" t="str">
        <f t="shared" si="4"/>
        <v>Y</v>
      </c>
      <c r="AJ35" s="109">
        <f t="shared" si="5"/>
        <v>17</v>
      </c>
      <c r="AK35" s="109">
        <f t="shared" si="6"/>
        <v>19</v>
      </c>
      <c r="AL35" s="109">
        <f t="shared" si="7"/>
        <v>89.47</v>
      </c>
      <c r="AM35" s="109">
        <f t="shared" si="8"/>
        <v>3</v>
      </c>
      <c r="AN35" s="109" t="str">
        <f t="shared" si="9"/>
        <v>Y</v>
      </c>
      <c r="AO35" s="109">
        <f t="shared" si="10"/>
        <v>13</v>
      </c>
      <c r="AP35" s="109">
        <f t="shared" si="11"/>
        <v>14</v>
      </c>
      <c r="AQ35" s="109">
        <f t="shared" si="12"/>
        <v>92.86</v>
      </c>
      <c r="AR35" s="109">
        <f t="shared" si="13"/>
        <v>3</v>
      </c>
      <c r="AS35" s="109" t="str">
        <f t="shared" si="14"/>
        <v>Y</v>
      </c>
      <c r="AT35" s="109">
        <f t="shared" si="15"/>
        <v>17</v>
      </c>
      <c r="AU35" s="109">
        <f t="shared" si="16"/>
        <v>18</v>
      </c>
      <c r="AV35" s="109">
        <f t="shared" si="17"/>
        <v>94.44</v>
      </c>
      <c r="AW35" s="109">
        <f t="shared" si="18"/>
        <v>3</v>
      </c>
      <c r="AX35" s="109" t="str">
        <f t="shared" si="19"/>
        <v>Y</v>
      </c>
      <c r="AY35" s="109">
        <f t="shared" si="20"/>
        <v>12</v>
      </c>
      <c r="AZ35" s="109">
        <f t="shared" si="21"/>
        <v>13</v>
      </c>
      <c r="BA35" s="109">
        <f t="shared" si="22"/>
        <v>92.31</v>
      </c>
      <c r="BB35" s="109">
        <f t="shared" si="23"/>
        <v>3</v>
      </c>
      <c r="BC35" s="109" t="str">
        <f t="shared" si="24"/>
        <v>Y</v>
      </c>
    </row>
    <row r="36" spans="1:55" x14ac:dyDescent="0.25">
      <c r="A36" s="85">
        <v>21</v>
      </c>
      <c r="B36" s="112">
        <v>2000820100023</v>
      </c>
      <c r="C36" s="120" t="s">
        <v>248</v>
      </c>
      <c r="D36" s="113"/>
      <c r="E36" s="113"/>
      <c r="F36" s="113">
        <v>1.5</v>
      </c>
      <c r="G36" s="113">
        <v>0.5</v>
      </c>
      <c r="H36" s="113">
        <v>3</v>
      </c>
      <c r="I36" s="113">
        <v>3</v>
      </c>
      <c r="J36" s="114"/>
      <c r="K36" s="113"/>
      <c r="L36" s="113">
        <v>1</v>
      </c>
      <c r="M36" s="113">
        <v>1</v>
      </c>
      <c r="N36" s="113">
        <v>2</v>
      </c>
      <c r="O36" s="113">
        <v>1</v>
      </c>
      <c r="P36" s="113">
        <v>2</v>
      </c>
      <c r="Q36" s="115"/>
      <c r="R36" s="115"/>
      <c r="S36" s="115"/>
      <c r="T36" s="115"/>
      <c r="U36" s="115"/>
      <c r="V36" s="115"/>
      <c r="W36" s="115"/>
      <c r="X36" s="115"/>
      <c r="Y36" s="116">
        <v>7</v>
      </c>
      <c r="Z36" s="116">
        <v>10</v>
      </c>
      <c r="AA36" s="116">
        <v>10</v>
      </c>
      <c r="AB36" s="116">
        <v>7</v>
      </c>
      <c r="AC36" s="116">
        <v>7</v>
      </c>
      <c r="AD36" s="58"/>
      <c r="AE36" s="109">
        <f t="shared" si="0"/>
        <v>8.5</v>
      </c>
      <c r="AF36" s="109">
        <f t="shared" si="1"/>
        <v>12</v>
      </c>
      <c r="AG36" s="109">
        <f t="shared" si="2"/>
        <v>70.83</v>
      </c>
      <c r="AH36" s="109">
        <f t="shared" si="3"/>
        <v>3</v>
      </c>
      <c r="AI36" s="109" t="str">
        <f t="shared" si="4"/>
        <v>Y</v>
      </c>
      <c r="AJ36" s="109">
        <f t="shared" si="5"/>
        <v>16.5</v>
      </c>
      <c r="AK36" s="109">
        <f t="shared" si="6"/>
        <v>19</v>
      </c>
      <c r="AL36" s="109">
        <f t="shared" si="7"/>
        <v>86.84</v>
      </c>
      <c r="AM36" s="109">
        <f t="shared" si="8"/>
        <v>3</v>
      </c>
      <c r="AN36" s="109" t="str">
        <f t="shared" si="9"/>
        <v>Y</v>
      </c>
      <c r="AO36" s="109">
        <f t="shared" si="10"/>
        <v>11</v>
      </c>
      <c r="AP36" s="109">
        <f t="shared" si="11"/>
        <v>12</v>
      </c>
      <c r="AQ36" s="109">
        <f t="shared" si="12"/>
        <v>91.67</v>
      </c>
      <c r="AR36" s="109">
        <f t="shared" si="13"/>
        <v>3</v>
      </c>
      <c r="AS36" s="109" t="str">
        <f t="shared" si="14"/>
        <v>Y</v>
      </c>
      <c r="AT36" s="109">
        <f t="shared" si="15"/>
        <v>11</v>
      </c>
      <c r="AU36" s="109">
        <f t="shared" si="16"/>
        <v>18</v>
      </c>
      <c r="AV36" s="109">
        <f t="shared" si="17"/>
        <v>61.11</v>
      </c>
      <c r="AW36" s="109">
        <f t="shared" si="18"/>
        <v>3</v>
      </c>
      <c r="AX36" s="109" t="str">
        <f t="shared" si="19"/>
        <v>Y</v>
      </c>
      <c r="AY36" s="109">
        <f t="shared" si="20"/>
        <v>9</v>
      </c>
      <c r="AZ36" s="109">
        <f t="shared" si="21"/>
        <v>13</v>
      </c>
      <c r="BA36" s="109">
        <f t="shared" si="22"/>
        <v>69.23</v>
      </c>
      <c r="BB36" s="109">
        <f t="shared" si="23"/>
        <v>3</v>
      </c>
      <c r="BC36" s="109" t="str">
        <f t="shared" si="24"/>
        <v>Y</v>
      </c>
    </row>
    <row r="37" spans="1:55" x14ac:dyDescent="0.25">
      <c r="A37" s="85">
        <v>22</v>
      </c>
      <c r="B37" s="112">
        <v>2000820100024</v>
      </c>
      <c r="C37" s="120" t="s">
        <v>249</v>
      </c>
      <c r="D37" s="113"/>
      <c r="E37" s="113">
        <v>1</v>
      </c>
      <c r="F37" s="113"/>
      <c r="G37" s="113"/>
      <c r="H37" s="113"/>
      <c r="I37" s="113">
        <v>3</v>
      </c>
      <c r="J37" s="114"/>
      <c r="K37" s="113"/>
      <c r="L37" s="113"/>
      <c r="M37" s="113"/>
      <c r="N37" s="113">
        <v>3</v>
      </c>
      <c r="O37" s="113">
        <v>2</v>
      </c>
      <c r="P37" s="113">
        <v>2</v>
      </c>
      <c r="Q37" s="115"/>
      <c r="R37" s="115"/>
      <c r="S37" s="115"/>
      <c r="T37" s="115"/>
      <c r="U37" s="115"/>
      <c r="V37" s="115"/>
      <c r="W37" s="115"/>
      <c r="X37" s="115"/>
      <c r="Y37" s="116">
        <v>9</v>
      </c>
      <c r="Z37" s="116">
        <v>10</v>
      </c>
      <c r="AA37" s="116">
        <v>10</v>
      </c>
      <c r="AB37" s="116">
        <v>9</v>
      </c>
      <c r="AC37" s="116">
        <v>9</v>
      </c>
      <c r="AD37" s="58"/>
      <c r="AE37" s="109">
        <f t="shared" si="0"/>
        <v>10</v>
      </c>
      <c r="AF37" s="109">
        <f t="shared" si="1"/>
        <v>12</v>
      </c>
      <c r="AG37" s="109">
        <f t="shared" si="2"/>
        <v>83.33</v>
      </c>
      <c r="AH37" s="109">
        <f t="shared" si="3"/>
        <v>3</v>
      </c>
      <c r="AI37" s="109" t="str">
        <f t="shared" si="4"/>
        <v>Y</v>
      </c>
      <c r="AJ37" s="109">
        <f t="shared" si="5"/>
        <v>13</v>
      </c>
      <c r="AK37" s="109">
        <f t="shared" si="6"/>
        <v>13</v>
      </c>
      <c r="AL37" s="109">
        <f t="shared" si="7"/>
        <v>100</v>
      </c>
      <c r="AM37" s="109">
        <f t="shared" si="8"/>
        <v>3</v>
      </c>
      <c r="AN37" s="109" t="str">
        <f t="shared" si="9"/>
        <v>Y</v>
      </c>
      <c r="AO37" s="109">
        <f t="shared" si="10"/>
        <v>10</v>
      </c>
      <c r="AP37" s="109">
        <f t="shared" si="11"/>
        <v>10</v>
      </c>
      <c r="AQ37" s="109">
        <f t="shared" si="12"/>
        <v>100</v>
      </c>
      <c r="AR37" s="109">
        <f t="shared" si="13"/>
        <v>3</v>
      </c>
      <c r="AS37" s="109" t="str">
        <f t="shared" si="14"/>
        <v>Y</v>
      </c>
      <c r="AT37" s="109">
        <f t="shared" si="15"/>
        <v>14</v>
      </c>
      <c r="AU37" s="109">
        <f t="shared" si="16"/>
        <v>16</v>
      </c>
      <c r="AV37" s="109">
        <f t="shared" si="17"/>
        <v>87.5</v>
      </c>
      <c r="AW37" s="109">
        <f t="shared" si="18"/>
        <v>3</v>
      </c>
      <c r="AX37" s="109" t="str">
        <f t="shared" si="19"/>
        <v>Y</v>
      </c>
      <c r="AY37" s="109">
        <f t="shared" si="20"/>
        <v>11</v>
      </c>
      <c r="AZ37" s="109">
        <f t="shared" si="21"/>
        <v>13</v>
      </c>
      <c r="BA37" s="109">
        <f t="shared" si="22"/>
        <v>84.62</v>
      </c>
      <c r="BB37" s="109">
        <f t="shared" si="23"/>
        <v>3</v>
      </c>
      <c r="BC37" s="109" t="str">
        <f t="shared" si="24"/>
        <v>Y</v>
      </c>
    </row>
    <row r="38" spans="1:55" x14ac:dyDescent="0.25">
      <c r="A38" s="85">
        <v>23</v>
      </c>
      <c r="B38" s="112">
        <v>2000820100025</v>
      </c>
      <c r="C38" s="120" t="s">
        <v>250</v>
      </c>
      <c r="D38" s="113">
        <v>0</v>
      </c>
      <c r="E38" s="113">
        <v>2</v>
      </c>
      <c r="F38" s="113">
        <v>2</v>
      </c>
      <c r="G38" s="113">
        <v>3</v>
      </c>
      <c r="H38" s="113">
        <v>2</v>
      </c>
      <c r="I38" s="113">
        <v>3</v>
      </c>
      <c r="J38" s="114"/>
      <c r="K38" s="113"/>
      <c r="L38" s="113"/>
      <c r="M38" s="113"/>
      <c r="N38" s="113"/>
      <c r="O38" s="113"/>
      <c r="P38" s="113"/>
      <c r="Q38" s="115"/>
      <c r="R38" s="115"/>
      <c r="S38" s="115"/>
      <c r="T38" s="115"/>
      <c r="U38" s="115"/>
      <c r="V38" s="115"/>
      <c r="W38" s="115"/>
      <c r="X38" s="115"/>
      <c r="Y38" s="116">
        <v>10</v>
      </c>
      <c r="Z38" s="116">
        <v>10</v>
      </c>
      <c r="AA38" s="116">
        <v>10</v>
      </c>
      <c r="AB38" s="116">
        <v>10</v>
      </c>
      <c r="AC38" s="116">
        <v>10</v>
      </c>
      <c r="AD38" s="58"/>
      <c r="AE38" s="109">
        <f t="shared" si="0"/>
        <v>14</v>
      </c>
      <c r="AF38" s="109">
        <f t="shared" si="1"/>
        <v>14</v>
      </c>
      <c r="AG38" s="109">
        <f t="shared" si="2"/>
        <v>100</v>
      </c>
      <c r="AH38" s="109">
        <f t="shared" si="3"/>
        <v>3</v>
      </c>
      <c r="AI38" s="109" t="str">
        <f t="shared" si="4"/>
        <v>Y</v>
      </c>
      <c r="AJ38" s="109">
        <f t="shared" si="5"/>
        <v>18</v>
      </c>
      <c r="AK38" s="109">
        <f t="shared" si="6"/>
        <v>21</v>
      </c>
      <c r="AL38" s="109">
        <f t="shared" si="7"/>
        <v>85.71</v>
      </c>
      <c r="AM38" s="109">
        <f t="shared" si="8"/>
        <v>3</v>
      </c>
      <c r="AN38" s="109" t="str">
        <f t="shared" si="9"/>
        <v>Y</v>
      </c>
      <c r="AO38" s="109">
        <f t="shared" si="10"/>
        <v>10</v>
      </c>
      <c r="AP38" s="109">
        <f t="shared" si="11"/>
        <v>10</v>
      </c>
      <c r="AQ38" s="109">
        <f t="shared" si="12"/>
        <v>100</v>
      </c>
      <c r="AR38" s="109">
        <f t="shared" si="13"/>
        <v>3</v>
      </c>
      <c r="AS38" s="109" t="str">
        <f t="shared" si="14"/>
        <v>Y</v>
      </c>
      <c r="AT38" s="109">
        <f t="shared" si="15"/>
        <v>10</v>
      </c>
      <c r="AU38" s="109">
        <f t="shared" si="16"/>
        <v>10</v>
      </c>
      <c r="AV38" s="109">
        <f t="shared" si="17"/>
        <v>100</v>
      </c>
      <c r="AW38" s="109">
        <f t="shared" si="18"/>
        <v>3</v>
      </c>
      <c r="AX38" s="109" t="str">
        <f t="shared" si="19"/>
        <v>Y</v>
      </c>
      <c r="AY38" s="109">
        <f t="shared" si="20"/>
        <v>10</v>
      </c>
      <c r="AZ38" s="109">
        <f t="shared" si="21"/>
        <v>10</v>
      </c>
      <c r="BA38" s="109">
        <f t="shared" si="22"/>
        <v>100</v>
      </c>
      <c r="BB38" s="109">
        <f t="shared" si="23"/>
        <v>3</v>
      </c>
      <c r="BC38" s="109" t="str">
        <f t="shared" si="24"/>
        <v>Y</v>
      </c>
    </row>
    <row r="39" spans="1:55" x14ac:dyDescent="0.25">
      <c r="A39" s="85">
        <v>24</v>
      </c>
      <c r="B39" s="112">
        <v>2000820100026</v>
      </c>
      <c r="C39" s="120" t="s">
        <v>251</v>
      </c>
      <c r="D39" s="113"/>
      <c r="E39" s="113"/>
      <c r="F39" s="113"/>
      <c r="G39" s="113"/>
      <c r="H39" s="113"/>
      <c r="I39" s="113"/>
      <c r="J39" s="114"/>
      <c r="K39" s="113">
        <v>2</v>
      </c>
      <c r="L39" s="113">
        <v>2</v>
      </c>
      <c r="M39" s="113">
        <v>2</v>
      </c>
      <c r="N39" s="113"/>
      <c r="O39" s="113">
        <v>1</v>
      </c>
      <c r="P39" s="113">
        <v>1</v>
      </c>
      <c r="Q39" s="115"/>
      <c r="R39" s="115"/>
      <c r="S39" s="115"/>
      <c r="T39" s="115"/>
      <c r="U39" s="115"/>
      <c r="V39" s="115"/>
      <c r="W39" s="115"/>
      <c r="X39" s="115"/>
      <c r="Y39" s="116">
        <v>10</v>
      </c>
      <c r="Z39" s="116">
        <v>10</v>
      </c>
      <c r="AA39" s="116">
        <v>10</v>
      </c>
      <c r="AB39" s="116">
        <v>10</v>
      </c>
      <c r="AC39" s="116">
        <v>10</v>
      </c>
      <c r="AD39" s="58"/>
      <c r="AE39" s="109">
        <f t="shared" si="0"/>
        <v>10</v>
      </c>
      <c r="AF39" s="109">
        <f t="shared" si="1"/>
        <v>10</v>
      </c>
      <c r="AG39" s="109">
        <f t="shared" si="2"/>
        <v>100</v>
      </c>
      <c r="AH39" s="109">
        <f t="shared" si="3"/>
        <v>3</v>
      </c>
      <c r="AI39" s="109" t="str">
        <f t="shared" si="4"/>
        <v>Y</v>
      </c>
      <c r="AJ39" s="109">
        <f t="shared" si="5"/>
        <v>10</v>
      </c>
      <c r="AK39" s="109">
        <f t="shared" si="6"/>
        <v>10</v>
      </c>
      <c r="AL39" s="109">
        <f t="shared" si="7"/>
        <v>100</v>
      </c>
      <c r="AM39" s="109">
        <f t="shared" si="8"/>
        <v>3</v>
      </c>
      <c r="AN39" s="109" t="str">
        <f t="shared" si="9"/>
        <v>Y</v>
      </c>
      <c r="AO39" s="109">
        <f t="shared" si="10"/>
        <v>14</v>
      </c>
      <c r="AP39" s="109">
        <f t="shared" si="11"/>
        <v>14</v>
      </c>
      <c r="AQ39" s="109">
        <f t="shared" si="12"/>
        <v>100</v>
      </c>
      <c r="AR39" s="109">
        <f t="shared" si="13"/>
        <v>3</v>
      </c>
      <c r="AS39" s="109" t="str">
        <f t="shared" si="14"/>
        <v>Y</v>
      </c>
      <c r="AT39" s="109">
        <f t="shared" si="15"/>
        <v>13</v>
      </c>
      <c r="AU39" s="109">
        <f t="shared" si="16"/>
        <v>15</v>
      </c>
      <c r="AV39" s="109">
        <f t="shared" si="17"/>
        <v>86.67</v>
      </c>
      <c r="AW39" s="109">
        <f t="shared" si="18"/>
        <v>3</v>
      </c>
      <c r="AX39" s="109" t="str">
        <f t="shared" si="19"/>
        <v>Y</v>
      </c>
      <c r="AY39" s="109">
        <f t="shared" si="20"/>
        <v>11</v>
      </c>
      <c r="AZ39" s="109">
        <f t="shared" si="21"/>
        <v>13</v>
      </c>
      <c r="BA39" s="109">
        <f t="shared" si="22"/>
        <v>84.62</v>
      </c>
      <c r="BB39" s="109">
        <f t="shared" si="23"/>
        <v>3</v>
      </c>
      <c r="BC39" s="109" t="str">
        <f t="shared" si="24"/>
        <v>Y</v>
      </c>
    </row>
    <row r="40" spans="1:55" x14ac:dyDescent="0.25">
      <c r="A40" s="85">
        <v>25</v>
      </c>
      <c r="B40" s="112">
        <v>2000820100027</v>
      </c>
      <c r="C40" s="120" t="s">
        <v>252</v>
      </c>
      <c r="D40" s="113"/>
      <c r="E40" s="113"/>
      <c r="F40" s="113"/>
      <c r="G40" s="113"/>
      <c r="H40" s="113"/>
      <c r="I40" s="113"/>
      <c r="J40" s="114"/>
      <c r="K40" s="113"/>
      <c r="L40" s="113"/>
      <c r="M40" s="113"/>
      <c r="N40" s="113"/>
      <c r="O40" s="113"/>
      <c r="P40" s="113"/>
      <c r="Q40" s="115"/>
      <c r="R40" s="115"/>
      <c r="S40" s="115"/>
      <c r="T40" s="115"/>
      <c r="U40" s="115"/>
      <c r="V40" s="115"/>
      <c r="W40" s="115"/>
      <c r="X40" s="115"/>
      <c r="Y40" s="116">
        <v>10</v>
      </c>
      <c r="Z40" s="116">
        <v>9</v>
      </c>
      <c r="AA40" s="116">
        <v>10</v>
      </c>
      <c r="AB40" s="116">
        <v>10</v>
      </c>
      <c r="AC40" s="116">
        <v>10</v>
      </c>
      <c r="AD40" s="58"/>
      <c r="AE40" s="109">
        <f t="shared" si="0"/>
        <v>10</v>
      </c>
      <c r="AF40" s="109">
        <f t="shared" si="1"/>
        <v>10</v>
      </c>
      <c r="AG40" s="109">
        <f t="shared" si="2"/>
        <v>100</v>
      </c>
      <c r="AH40" s="109">
        <f t="shared" si="3"/>
        <v>3</v>
      </c>
      <c r="AI40" s="109" t="str">
        <f t="shared" si="4"/>
        <v>Y</v>
      </c>
      <c r="AJ40" s="109">
        <f t="shared" si="5"/>
        <v>9</v>
      </c>
      <c r="AK40" s="109">
        <f t="shared" si="6"/>
        <v>10</v>
      </c>
      <c r="AL40" s="109">
        <f t="shared" si="7"/>
        <v>90</v>
      </c>
      <c r="AM40" s="109">
        <f t="shared" si="8"/>
        <v>3</v>
      </c>
      <c r="AN40" s="109" t="str">
        <f t="shared" si="9"/>
        <v>Y</v>
      </c>
      <c r="AO40" s="109">
        <f t="shared" si="10"/>
        <v>10</v>
      </c>
      <c r="AP40" s="109">
        <f t="shared" si="11"/>
        <v>10</v>
      </c>
      <c r="AQ40" s="109">
        <f t="shared" si="12"/>
        <v>100</v>
      </c>
      <c r="AR40" s="109">
        <f t="shared" si="13"/>
        <v>3</v>
      </c>
      <c r="AS40" s="109" t="str">
        <f t="shared" si="14"/>
        <v>Y</v>
      </c>
      <c r="AT40" s="109">
        <f t="shared" si="15"/>
        <v>10</v>
      </c>
      <c r="AU40" s="109">
        <f t="shared" si="16"/>
        <v>10</v>
      </c>
      <c r="AV40" s="109">
        <f t="shared" si="17"/>
        <v>100</v>
      </c>
      <c r="AW40" s="109">
        <f t="shared" si="18"/>
        <v>3</v>
      </c>
      <c r="AX40" s="109" t="str">
        <f t="shared" si="19"/>
        <v>Y</v>
      </c>
      <c r="AY40" s="109">
        <f t="shared" si="20"/>
        <v>10</v>
      </c>
      <c r="AZ40" s="109">
        <f t="shared" si="21"/>
        <v>10</v>
      </c>
      <c r="BA40" s="109">
        <f t="shared" si="22"/>
        <v>100</v>
      </c>
      <c r="BB40" s="109">
        <f t="shared" si="23"/>
        <v>3</v>
      </c>
      <c r="BC40" s="109" t="str">
        <f t="shared" si="24"/>
        <v>Y</v>
      </c>
    </row>
    <row r="41" spans="1:55" x14ac:dyDescent="0.25">
      <c r="A41" s="85">
        <v>26</v>
      </c>
      <c r="B41" s="112">
        <v>2000820100028</v>
      </c>
      <c r="C41" s="120" t="s">
        <v>253</v>
      </c>
      <c r="D41" s="113"/>
      <c r="E41" s="113">
        <v>1.5</v>
      </c>
      <c r="F41" s="113">
        <v>1.5</v>
      </c>
      <c r="G41" s="113">
        <v>3</v>
      </c>
      <c r="H41" s="113">
        <v>0.5</v>
      </c>
      <c r="I41" s="113">
        <v>2.5</v>
      </c>
      <c r="J41" s="114"/>
      <c r="K41" s="113"/>
      <c r="L41" s="113"/>
      <c r="M41" s="113"/>
      <c r="N41" s="113"/>
      <c r="O41" s="113"/>
      <c r="P41" s="113"/>
      <c r="Q41" s="115"/>
      <c r="R41" s="115"/>
      <c r="S41" s="115"/>
      <c r="T41" s="115"/>
      <c r="U41" s="115"/>
      <c r="V41" s="115"/>
      <c r="W41" s="115"/>
      <c r="X41" s="115"/>
      <c r="Y41" s="116">
        <v>10</v>
      </c>
      <c r="Z41" s="116">
        <v>10</v>
      </c>
      <c r="AA41" s="116">
        <v>9</v>
      </c>
      <c r="AB41" s="116">
        <v>9</v>
      </c>
      <c r="AC41" s="116">
        <v>9</v>
      </c>
      <c r="AD41" s="58"/>
      <c r="AE41" s="109">
        <f t="shared" si="0"/>
        <v>13</v>
      </c>
      <c r="AF41" s="109">
        <f t="shared" si="1"/>
        <v>14</v>
      </c>
      <c r="AG41" s="109">
        <f t="shared" si="2"/>
        <v>92.86</v>
      </c>
      <c r="AH41" s="109">
        <f t="shared" si="3"/>
        <v>3</v>
      </c>
      <c r="AI41" s="109" t="str">
        <f t="shared" si="4"/>
        <v>Y</v>
      </c>
      <c r="AJ41" s="109">
        <f t="shared" si="5"/>
        <v>16</v>
      </c>
      <c r="AK41" s="109">
        <f t="shared" si="6"/>
        <v>19</v>
      </c>
      <c r="AL41" s="109">
        <f t="shared" si="7"/>
        <v>84.21</v>
      </c>
      <c r="AM41" s="109">
        <f t="shared" si="8"/>
        <v>3</v>
      </c>
      <c r="AN41" s="109" t="str">
        <f t="shared" si="9"/>
        <v>Y</v>
      </c>
      <c r="AO41" s="109">
        <f t="shared" si="10"/>
        <v>9</v>
      </c>
      <c r="AP41" s="109">
        <f t="shared" si="11"/>
        <v>10</v>
      </c>
      <c r="AQ41" s="109">
        <f t="shared" si="12"/>
        <v>90</v>
      </c>
      <c r="AR41" s="109">
        <f t="shared" si="13"/>
        <v>3</v>
      </c>
      <c r="AS41" s="109" t="str">
        <f t="shared" si="14"/>
        <v>Y</v>
      </c>
      <c r="AT41" s="109">
        <f t="shared" si="15"/>
        <v>9</v>
      </c>
      <c r="AU41" s="109">
        <f t="shared" si="16"/>
        <v>10</v>
      </c>
      <c r="AV41" s="109">
        <f t="shared" si="17"/>
        <v>90</v>
      </c>
      <c r="AW41" s="109">
        <f t="shared" si="18"/>
        <v>3</v>
      </c>
      <c r="AX41" s="109" t="str">
        <f t="shared" si="19"/>
        <v>Y</v>
      </c>
      <c r="AY41" s="109">
        <f t="shared" si="20"/>
        <v>9</v>
      </c>
      <c r="AZ41" s="109">
        <f t="shared" si="21"/>
        <v>10</v>
      </c>
      <c r="BA41" s="109">
        <f t="shared" si="22"/>
        <v>90</v>
      </c>
      <c r="BB41" s="109">
        <f t="shared" si="23"/>
        <v>3</v>
      </c>
      <c r="BC41" s="109" t="str">
        <f t="shared" si="24"/>
        <v>Y</v>
      </c>
    </row>
    <row r="42" spans="1:55" x14ac:dyDescent="0.25">
      <c r="A42" s="85">
        <v>27</v>
      </c>
      <c r="B42" s="112">
        <v>2000820100029</v>
      </c>
      <c r="C42" s="120" t="s">
        <v>254</v>
      </c>
      <c r="D42" s="113"/>
      <c r="E42" s="113">
        <v>2</v>
      </c>
      <c r="F42" s="113">
        <v>1</v>
      </c>
      <c r="G42" s="113">
        <v>3</v>
      </c>
      <c r="H42" s="113"/>
      <c r="I42" s="113">
        <v>3</v>
      </c>
      <c r="J42" s="114"/>
      <c r="K42" s="113">
        <v>1</v>
      </c>
      <c r="L42" s="113">
        <v>1</v>
      </c>
      <c r="M42" s="113"/>
      <c r="N42" s="113">
        <v>3</v>
      </c>
      <c r="O42" s="113">
        <v>2</v>
      </c>
      <c r="P42" s="113"/>
      <c r="Q42" s="115"/>
      <c r="R42" s="115"/>
      <c r="S42" s="115"/>
      <c r="T42" s="115"/>
      <c r="U42" s="115"/>
      <c r="V42" s="115"/>
      <c r="W42" s="115"/>
      <c r="X42" s="115"/>
      <c r="Y42" s="116">
        <v>7</v>
      </c>
      <c r="Z42" s="116">
        <v>7</v>
      </c>
      <c r="AA42" s="116">
        <v>7</v>
      </c>
      <c r="AB42" s="116">
        <v>10</v>
      </c>
      <c r="AC42" s="116">
        <v>10</v>
      </c>
      <c r="AD42" s="58"/>
      <c r="AE42" s="109">
        <f t="shared" si="0"/>
        <v>10</v>
      </c>
      <c r="AF42" s="109">
        <f t="shared" si="1"/>
        <v>14</v>
      </c>
      <c r="AG42" s="109">
        <f t="shared" si="2"/>
        <v>71.430000000000007</v>
      </c>
      <c r="AH42" s="109">
        <f t="shared" si="3"/>
        <v>3</v>
      </c>
      <c r="AI42" s="109" t="str">
        <f t="shared" si="4"/>
        <v>Y</v>
      </c>
      <c r="AJ42" s="109">
        <f t="shared" si="5"/>
        <v>13</v>
      </c>
      <c r="AK42" s="109">
        <f t="shared" si="6"/>
        <v>16</v>
      </c>
      <c r="AL42" s="109">
        <f t="shared" si="7"/>
        <v>81.25</v>
      </c>
      <c r="AM42" s="109">
        <f t="shared" si="8"/>
        <v>3</v>
      </c>
      <c r="AN42" s="109" t="str">
        <f t="shared" si="9"/>
        <v>Y</v>
      </c>
      <c r="AO42" s="109">
        <f t="shared" si="10"/>
        <v>9</v>
      </c>
      <c r="AP42" s="109">
        <f t="shared" si="11"/>
        <v>14</v>
      </c>
      <c r="AQ42" s="109">
        <f t="shared" si="12"/>
        <v>64.290000000000006</v>
      </c>
      <c r="AR42" s="109">
        <f t="shared" si="13"/>
        <v>3</v>
      </c>
      <c r="AS42" s="109" t="str">
        <f t="shared" si="14"/>
        <v>Y</v>
      </c>
      <c r="AT42" s="109">
        <f t="shared" si="15"/>
        <v>15</v>
      </c>
      <c r="AU42" s="109">
        <f t="shared" si="16"/>
        <v>16</v>
      </c>
      <c r="AV42" s="109">
        <f t="shared" si="17"/>
        <v>93.75</v>
      </c>
      <c r="AW42" s="109">
        <f t="shared" si="18"/>
        <v>3</v>
      </c>
      <c r="AX42" s="109" t="str">
        <f t="shared" si="19"/>
        <v>Y</v>
      </c>
      <c r="AY42" s="109">
        <f t="shared" si="20"/>
        <v>10</v>
      </c>
      <c r="AZ42" s="109">
        <f t="shared" si="21"/>
        <v>10</v>
      </c>
      <c r="BA42" s="109">
        <f t="shared" si="22"/>
        <v>100</v>
      </c>
      <c r="BB42" s="109">
        <f t="shared" si="23"/>
        <v>3</v>
      </c>
      <c r="BC42" s="109" t="str">
        <f t="shared" si="24"/>
        <v>Y</v>
      </c>
    </row>
    <row r="43" spans="1:55" x14ac:dyDescent="0.25">
      <c r="A43" s="85">
        <v>28</v>
      </c>
      <c r="B43" s="112">
        <v>2000820100031</v>
      </c>
      <c r="C43" s="120" t="s">
        <v>255</v>
      </c>
      <c r="D43" s="113"/>
      <c r="E43" s="113">
        <v>2</v>
      </c>
      <c r="F43" s="113">
        <v>2</v>
      </c>
      <c r="G43" s="113">
        <v>3</v>
      </c>
      <c r="H43" s="113">
        <v>1</v>
      </c>
      <c r="I43" s="113">
        <v>3</v>
      </c>
      <c r="J43" s="114"/>
      <c r="K43" s="113">
        <v>2</v>
      </c>
      <c r="L43" s="113">
        <v>2</v>
      </c>
      <c r="M43" s="113">
        <v>1</v>
      </c>
      <c r="N43" s="113">
        <v>3</v>
      </c>
      <c r="O43" s="113">
        <v>2</v>
      </c>
      <c r="P43" s="113">
        <v>2</v>
      </c>
      <c r="Q43" s="115"/>
      <c r="R43" s="115"/>
      <c r="S43" s="115"/>
      <c r="T43" s="115"/>
      <c r="U43" s="115"/>
      <c r="V43" s="115"/>
      <c r="W43" s="115"/>
      <c r="X43" s="115"/>
      <c r="Y43" s="116">
        <v>10</v>
      </c>
      <c r="Z43" s="116">
        <v>8</v>
      </c>
      <c r="AA43" s="116">
        <v>10</v>
      </c>
      <c r="AB43" s="116">
        <v>8</v>
      </c>
      <c r="AC43" s="116">
        <v>10</v>
      </c>
      <c r="AD43" s="58"/>
      <c r="AE43" s="109">
        <f t="shared" si="0"/>
        <v>14</v>
      </c>
      <c r="AF43" s="109">
        <f t="shared" si="1"/>
        <v>14</v>
      </c>
      <c r="AG43" s="109">
        <f t="shared" si="2"/>
        <v>100</v>
      </c>
      <c r="AH43" s="109">
        <f t="shared" si="3"/>
        <v>3</v>
      </c>
      <c r="AI43" s="109" t="str">
        <f t="shared" si="4"/>
        <v>Y</v>
      </c>
      <c r="AJ43" s="109">
        <f t="shared" si="5"/>
        <v>15</v>
      </c>
      <c r="AK43" s="109">
        <f t="shared" si="6"/>
        <v>19</v>
      </c>
      <c r="AL43" s="109">
        <f t="shared" si="7"/>
        <v>78.95</v>
      </c>
      <c r="AM43" s="109">
        <f t="shared" si="8"/>
        <v>3</v>
      </c>
      <c r="AN43" s="109" t="str">
        <f t="shared" si="9"/>
        <v>Y</v>
      </c>
      <c r="AO43" s="109">
        <f t="shared" si="10"/>
        <v>14</v>
      </c>
      <c r="AP43" s="109">
        <f t="shared" si="11"/>
        <v>14</v>
      </c>
      <c r="AQ43" s="109">
        <f t="shared" si="12"/>
        <v>100</v>
      </c>
      <c r="AR43" s="109">
        <f t="shared" si="13"/>
        <v>3</v>
      </c>
      <c r="AS43" s="109" t="str">
        <f t="shared" si="14"/>
        <v>Y</v>
      </c>
      <c r="AT43" s="109">
        <f t="shared" si="15"/>
        <v>14</v>
      </c>
      <c r="AU43" s="109">
        <f t="shared" si="16"/>
        <v>18</v>
      </c>
      <c r="AV43" s="109">
        <f t="shared" si="17"/>
        <v>77.78</v>
      </c>
      <c r="AW43" s="109">
        <f t="shared" si="18"/>
        <v>3</v>
      </c>
      <c r="AX43" s="109" t="str">
        <f t="shared" si="19"/>
        <v>Y</v>
      </c>
      <c r="AY43" s="109">
        <f t="shared" si="20"/>
        <v>12</v>
      </c>
      <c r="AZ43" s="109">
        <f t="shared" si="21"/>
        <v>13</v>
      </c>
      <c r="BA43" s="109">
        <f t="shared" si="22"/>
        <v>92.31</v>
      </c>
      <c r="BB43" s="109">
        <f t="shared" si="23"/>
        <v>3</v>
      </c>
      <c r="BC43" s="109" t="str">
        <f t="shared" si="24"/>
        <v>Y</v>
      </c>
    </row>
    <row r="44" spans="1:55" x14ac:dyDescent="0.25">
      <c r="A44" s="85">
        <v>29</v>
      </c>
      <c r="B44" s="112">
        <v>2000820100032</v>
      </c>
      <c r="C44" s="120" t="s">
        <v>256</v>
      </c>
      <c r="D44" s="113"/>
      <c r="E44" s="113">
        <v>1.5</v>
      </c>
      <c r="F44" s="113"/>
      <c r="G44" s="113">
        <v>2</v>
      </c>
      <c r="H44" s="113"/>
      <c r="I44" s="113">
        <v>3</v>
      </c>
      <c r="J44" s="114"/>
      <c r="K44" s="113"/>
      <c r="L44" s="113">
        <v>1</v>
      </c>
      <c r="M44" s="113"/>
      <c r="N44" s="113">
        <v>1</v>
      </c>
      <c r="O44" s="113">
        <v>1</v>
      </c>
      <c r="P44" s="113"/>
      <c r="Q44" s="115"/>
      <c r="R44" s="115"/>
      <c r="S44" s="115"/>
      <c r="T44" s="115"/>
      <c r="U44" s="115"/>
      <c r="V44" s="115"/>
      <c r="W44" s="115"/>
      <c r="X44" s="115"/>
      <c r="Y44" s="116">
        <v>8</v>
      </c>
      <c r="Z44" s="116">
        <v>10</v>
      </c>
      <c r="AA44" s="116">
        <v>8</v>
      </c>
      <c r="AB44" s="116">
        <v>10</v>
      </c>
      <c r="AC44" s="116">
        <v>10</v>
      </c>
      <c r="AD44" s="58"/>
      <c r="AE44" s="109">
        <f t="shared" si="0"/>
        <v>9.5</v>
      </c>
      <c r="AF44" s="109">
        <f t="shared" si="1"/>
        <v>12</v>
      </c>
      <c r="AG44" s="109">
        <f t="shared" si="2"/>
        <v>79.17</v>
      </c>
      <c r="AH44" s="109">
        <f t="shared" si="3"/>
        <v>3</v>
      </c>
      <c r="AI44" s="109" t="str">
        <f t="shared" si="4"/>
        <v>Y</v>
      </c>
      <c r="AJ44" s="109">
        <f t="shared" si="5"/>
        <v>15</v>
      </c>
      <c r="AK44" s="109">
        <f t="shared" si="6"/>
        <v>16</v>
      </c>
      <c r="AL44" s="109">
        <f t="shared" si="7"/>
        <v>93.75</v>
      </c>
      <c r="AM44" s="109">
        <f t="shared" si="8"/>
        <v>3</v>
      </c>
      <c r="AN44" s="109" t="str">
        <f t="shared" si="9"/>
        <v>Y</v>
      </c>
      <c r="AO44" s="109">
        <f t="shared" si="10"/>
        <v>9</v>
      </c>
      <c r="AP44" s="109">
        <f t="shared" si="11"/>
        <v>12</v>
      </c>
      <c r="AQ44" s="109">
        <f t="shared" si="12"/>
        <v>75</v>
      </c>
      <c r="AR44" s="109">
        <f t="shared" si="13"/>
        <v>3</v>
      </c>
      <c r="AS44" s="109" t="str">
        <f t="shared" si="14"/>
        <v>Y</v>
      </c>
      <c r="AT44" s="109">
        <f t="shared" si="15"/>
        <v>12</v>
      </c>
      <c r="AU44" s="109">
        <f t="shared" si="16"/>
        <v>16</v>
      </c>
      <c r="AV44" s="109">
        <f t="shared" si="17"/>
        <v>75</v>
      </c>
      <c r="AW44" s="109">
        <f t="shared" si="18"/>
        <v>3</v>
      </c>
      <c r="AX44" s="109" t="str">
        <f t="shared" si="19"/>
        <v>Y</v>
      </c>
      <c r="AY44" s="109">
        <f t="shared" si="20"/>
        <v>10</v>
      </c>
      <c r="AZ44" s="109">
        <f t="shared" si="21"/>
        <v>10</v>
      </c>
      <c r="BA44" s="109">
        <f t="shared" si="22"/>
        <v>100</v>
      </c>
      <c r="BB44" s="109">
        <f t="shared" si="23"/>
        <v>3</v>
      </c>
      <c r="BC44" s="109" t="str">
        <f t="shared" si="24"/>
        <v>Y</v>
      </c>
    </row>
    <row r="45" spans="1:55" x14ac:dyDescent="0.25">
      <c r="A45" s="85">
        <v>30</v>
      </c>
      <c r="B45" s="112">
        <v>2000820100033</v>
      </c>
      <c r="C45" s="120" t="s">
        <v>257</v>
      </c>
      <c r="D45" s="113"/>
      <c r="E45" s="113">
        <v>1</v>
      </c>
      <c r="F45" s="113">
        <v>2</v>
      </c>
      <c r="G45" s="113">
        <v>2</v>
      </c>
      <c r="H45" s="113">
        <v>0.5</v>
      </c>
      <c r="I45" s="113">
        <v>2</v>
      </c>
      <c r="J45" s="114"/>
      <c r="K45" s="113">
        <v>0</v>
      </c>
      <c r="L45" s="113">
        <v>0</v>
      </c>
      <c r="M45" s="113"/>
      <c r="N45" s="113">
        <v>1</v>
      </c>
      <c r="O45" s="113"/>
      <c r="P45" s="113"/>
      <c r="Q45" s="115"/>
      <c r="R45" s="115"/>
      <c r="S45" s="115"/>
      <c r="T45" s="115"/>
      <c r="U45" s="115"/>
      <c r="V45" s="115"/>
      <c r="W45" s="115"/>
      <c r="X45" s="115"/>
      <c r="Y45" s="116">
        <v>10</v>
      </c>
      <c r="Z45" s="116">
        <v>10</v>
      </c>
      <c r="AA45" s="116">
        <v>9</v>
      </c>
      <c r="AB45" s="116">
        <v>10</v>
      </c>
      <c r="AC45" s="116">
        <v>10</v>
      </c>
      <c r="AD45" s="58"/>
      <c r="AE45" s="109">
        <f t="shared" si="0"/>
        <v>13</v>
      </c>
      <c r="AF45" s="109">
        <f t="shared" si="1"/>
        <v>14</v>
      </c>
      <c r="AG45" s="109">
        <f t="shared" si="2"/>
        <v>92.86</v>
      </c>
      <c r="AH45" s="109">
        <f t="shared" si="3"/>
        <v>3</v>
      </c>
      <c r="AI45" s="109" t="str">
        <f t="shared" si="4"/>
        <v>Y</v>
      </c>
      <c r="AJ45" s="109">
        <f t="shared" si="5"/>
        <v>14.5</v>
      </c>
      <c r="AK45" s="109">
        <f t="shared" si="6"/>
        <v>19</v>
      </c>
      <c r="AL45" s="109">
        <f t="shared" si="7"/>
        <v>76.319999999999993</v>
      </c>
      <c r="AM45" s="109">
        <f t="shared" si="8"/>
        <v>3</v>
      </c>
      <c r="AN45" s="109" t="str">
        <f t="shared" si="9"/>
        <v>Y</v>
      </c>
      <c r="AO45" s="109">
        <f t="shared" si="10"/>
        <v>9</v>
      </c>
      <c r="AP45" s="109">
        <f t="shared" si="11"/>
        <v>14</v>
      </c>
      <c r="AQ45" s="109">
        <f t="shared" si="12"/>
        <v>64.290000000000006</v>
      </c>
      <c r="AR45" s="109">
        <f t="shared" si="13"/>
        <v>3</v>
      </c>
      <c r="AS45" s="109" t="str">
        <f t="shared" si="14"/>
        <v>Y</v>
      </c>
      <c r="AT45" s="109">
        <f t="shared" si="15"/>
        <v>11</v>
      </c>
      <c r="AU45" s="109">
        <f t="shared" si="16"/>
        <v>13</v>
      </c>
      <c r="AV45" s="109">
        <f t="shared" si="17"/>
        <v>84.62</v>
      </c>
      <c r="AW45" s="109">
        <f t="shared" si="18"/>
        <v>3</v>
      </c>
      <c r="AX45" s="109" t="str">
        <f t="shared" si="19"/>
        <v>Y</v>
      </c>
      <c r="AY45" s="109">
        <f t="shared" si="20"/>
        <v>10</v>
      </c>
      <c r="AZ45" s="109">
        <f t="shared" si="21"/>
        <v>10</v>
      </c>
      <c r="BA45" s="109">
        <f t="shared" si="22"/>
        <v>100</v>
      </c>
      <c r="BB45" s="109">
        <f t="shared" si="23"/>
        <v>3</v>
      </c>
      <c r="BC45" s="109" t="str">
        <f t="shared" si="24"/>
        <v>Y</v>
      </c>
    </row>
    <row r="46" spans="1:55" x14ac:dyDescent="0.25">
      <c r="A46" s="85">
        <v>31</v>
      </c>
      <c r="B46" s="112">
        <v>2000820100034</v>
      </c>
      <c r="C46" s="120" t="s">
        <v>258</v>
      </c>
      <c r="D46" s="113"/>
      <c r="E46" s="113"/>
      <c r="F46" s="113">
        <v>2</v>
      </c>
      <c r="G46" s="113">
        <v>1.5</v>
      </c>
      <c r="H46" s="113">
        <v>0.5</v>
      </c>
      <c r="I46" s="113">
        <v>2.5</v>
      </c>
      <c r="J46" s="114"/>
      <c r="K46" s="113">
        <v>0</v>
      </c>
      <c r="L46" s="113"/>
      <c r="M46" s="113"/>
      <c r="N46" s="113">
        <v>2</v>
      </c>
      <c r="O46" s="113"/>
      <c r="P46" s="113"/>
      <c r="Q46" s="115"/>
      <c r="R46" s="115"/>
      <c r="S46" s="115"/>
      <c r="T46" s="115"/>
      <c r="U46" s="115"/>
      <c r="V46" s="115"/>
      <c r="W46" s="115"/>
      <c r="X46" s="115"/>
      <c r="Y46" s="116">
        <v>10</v>
      </c>
      <c r="Z46" s="116">
        <v>10</v>
      </c>
      <c r="AA46" s="116">
        <v>10</v>
      </c>
      <c r="AB46" s="116">
        <v>10</v>
      </c>
      <c r="AC46" s="116">
        <v>9</v>
      </c>
      <c r="AD46" s="58"/>
      <c r="AE46" s="109">
        <f t="shared" si="0"/>
        <v>12</v>
      </c>
      <c r="AF46" s="109">
        <f t="shared" si="1"/>
        <v>12</v>
      </c>
      <c r="AG46" s="109">
        <f t="shared" si="2"/>
        <v>100</v>
      </c>
      <c r="AH46" s="109">
        <f t="shared" si="3"/>
        <v>3</v>
      </c>
      <c r="AI46" s="109" t="str">
        <f t="shared" si="4"/>
        <v>Y</v>
      </c>
      <c r="AJ46" s="109">
        <f t="shared" si="5"/>
        <v>14.5</v>
      </c>
      <c r="AK46" s="109">
        <f t="shared" si="6"/>
        <v>19</v>
      </c>
      <c r="AL46" s="109">
        <f t="shared" si="7"/>
        <v>76.319999999999993</v>
      </c>
      <c r="AM46" s="109">
        <f t="shared" si="8"/>
        <v>3</v>
      </c>
      <c r="AN46" s="109" t="str">
        <f t="shared" si="9"/>
        <v>Y</v>
      </c>
      <c r="AO46" s="109">
        <f t="shared" si="10"/>
        <v>10</v>
      </c>
      <c r="AP46" s="109">
        <f t="shared" si="11"/>
        <v>12</v>
      </c>
      <c r="AQ46" s="109">
        <f t="shared" si="12"/>
        <v>83.33</v>
      </c>
      <c r="AR46" s="109">
        <f t="shared" si="13"/>
        <v>3</v>
      </c>
      <c r="AS46" s="109" t="str">
        <f t="shared" si="14"/>
        <v>Y</v>
      </c>
      <c r="AT46" s="109">
        <f t="shared" si="15"/>
        <v>12</v>
      </c>
      <c r="AU46" s="109">
        <f t="shared" si="16"/>
        <v>13</v>
      </c>
      <c r="AV46" s="109">
        <f t="shared" si="17"/>
        <v>92.31</v>
      </c>
      <c r="AW46" s="109">
        <f t="shared" si="18"/>
        <v>3</v>
      </c>
      <c r="AX46" s="109" t="str">
        <f t="shared" si="19"/>
        <v>Y</v>
      </c>
      <c r="AY46" s="109">
        <f t="shared" si="20"/>
        <v>9</v>
      </c>
      <c r="AZ46" s="109">
        <f t="shared" si="21"/>
        <v>10</v>
      </c>
      <c r="BA46" s="109">
        <f t="shared" si="22"/>
        <v>90</v>
      </c>
      <c r="BB46" s="109">
        <f t="shared" si="23"/>
        <v>3</v>
      </c>
      <c r="BC46" s="109" t="str">
        <f t="shared" si="24"/>
        <v>Y</v>
      </c>
    </row>
    <row r="47" spans="1:55" x14ac:dyDescent="0.25">
      <c r="A47" s="85">
        <v>32</v>
      </c>
      <c r="B47" s="112">
        <v>2000820100035</v>
      </c>
      <c r="C47" s="120" t="s">
        <v>259</v>
      </c>
      <c r="D47" s="113"/>
      <c r="E47" s="113"/>
      <c r="F47" s="113">
        <v>1.5</v>
      </c>
      <c r="G47" s="113">
        <v>1.5</v>
      </c>
      <c r="H47" s="113"/>
      <c r="I47" s="113">
        <v>1.5</v>
      </c>
      <c r="J47" s="114"/>
      <c r="K47" s="113"/>
      <c r="L47" s="113"/>
      <c r="M47" s="113"/>
      <c r="N47" s="113"/>
      <c r="O47" s="113"/>
      <c r="P47" s="113"/>
      <c r="Q47" s="115"/>
      <c r="R47" s="115"/>
      <c r="S47" s="115"/>
      <c r="T47" s="115"/>
      <c r="U47" s="115"/>
      <c r="V47" s="115"/>
      <c r="W47" s="115"/>
      <c r="X47" s="115"/>
      <c r="Y47" s="116">
        <v>10</v>
      </c>
      <c r="Z47" s="116">
        <v>10</v>
      </c>
      <c r="AA47" s="116">
        <v>10</v>
      </c>
      <c r="AB47" s="116">
        <v>10</v>
      </c>
      <c r="AC47" s="116">
        <v>10</v>
      </c>
      <c r="AD47" s="58"/>
      <c r="AE47" s="109">
        <f t="shared" si="0"/>
        <v>11.5</v>
      </c>
      <c r="AF47" s="109">
        <f t="shared" si="1"/>
        <v>12</v>
      </c>
      <c r="AG47" s="109">
        <f t="shared" si="2"/>
        <v>95.83</v>
      </c>
      <c r="AH47" s="109">
        <f t="shared" si="3"/>
        <v>3</v>
      </c>
      <c r="AI47" s="109" t="str">
        <f t="shared" si="4"/>
        <v>Y</v>
      </c>
      <c r="AJ47" s="109">
        <f t="shared" si="5"/>
        <v>13</v>
      </c>
      <c r="AK47" s="109">
        <f t="shared" si="6"/>
        <v>16</v>
      </c>
      <c r="AL47" s="109">
        <f t="shared" si="7"/>
        <v>81.25</v>
      </c>
      <c r="AM47" s="109">
        <f t="shared" si="8"/>
        <v>3</v>
      </c>
      <c r="AN47" s="109" t="str">
        <f t="shared" si="9"/>
        <v>Y</v>
      </c>
      <c r="AO47" s="109">
        <f t="shared" si="10"/>
        <v>10</v>
      </c>
      <c r="AP47" s="109">
        <f t="shared" si="11"/>
        <v>10</v>
      </c>
      <c r="AQ47" s="109">
        <f t="shared" si="12"/>
        <v>100</v>
      </c>
      <c r="AR47" s="109">
        <f t="shared" si="13"/>
        <v>3</v>
      </c>
      <c r="AS47" s="109" t="str">
        <f t="shared" si="14"/>
        <v>Y</v>
      </c>
      <c r="AT47" s="109">
        <f t="shared" si="15"/>
        <v>10</v>
      </c>
      <c r="AU47" s="109">
        <f t="shared" si="16"/>
        <v>10</v>
      </c>
      <c r="AV47" s="109">
        <f t="shared" si="17"/>
        <v>100</v>
      </c>
      <c r="AW47" s="109">
        <f t="shared" si="18"/>
        <v>3</v>
      </c>
      <c r="AX47" s="109" t="str">
        <f t="shared" si="19"/>
        <v>Y</v>
      </c>
      <c r="AY47" s="109">
        <f t="shared" si="20"/>
        <v>10</v>
      </c>
      <c r="AZ47" s="109">
        <f t="shared" si="21"/>
        <v>10</v>
      </c>
      <c r="BA47" s="109">
        <f t="shared" si="22"/>
        <v>100</v>
      </c>
      <c r="BB47" s="109">
        <f t="shared" si="23"/>
        <v>3</v>
      </c>
      <c r="BC47" s="109" t="str">
        <f t="shared" si="24"/>
        <v>Y</v>
      </c>
    </row>
    <row r="48" spans="1:55" x14ac:dyDescent="0.25">
      <c r="A48" s="85">
        <v>33</v>
      </c>
      <c r="B48" s="112">
        <v>2000820100036</v>
      </c>
      <c r="C48" s="120" t="s">
        <v>260</v>
      </c>
      <c r="D48" s="113"/>
      <c r="E48" s="113">
        <v>2</v>
      </c>
      <c r="F48" s="113">
        <v>2</v>
      </c>
      <c r="G48" s="113">
        <v>3</v>
      </c>
      <c r="H48" s="113">
        <v>1.5</v>
      </c>
      <c r="I48" s="113">
        <v>3</v>
      </c>
      <c r="J48" s="114"/>
      <c r="K48" s="113">
        <v>2</v>
      </c>
      <c r="L48" s="113">
        <v>1</v>
      </c>
      <c r="M48" s="113">
        <v>2</v>
      </c>
      <c r="N48" s="113">
        <v>3</v>
      </c>
      <c r="O48" s="113">
        <v>3</v>
      </c>
      <c r="P48" s="113">
        <v>2</v>
      </c>
      <c r="Q48" s="115"/>
      <c r="R48" s="115"/>
      <c r="S48" s="115"/>
      <c r="T48" s="115"/>
      <c r="U48" s="115"/>
      <c r="V48" s="115"/>
      <c r="W48" s="115"/>
      <c r="X48" s="115"/>
      <c r="Y48" s="116">
        <v>10</v>
      </c>
      <c r="Z48" s="116">
        <v>10</v>
      </c>
      <c r="AA48" s="116">
        <v>10</v>
      </c>
      <c r="AB48" s="116">
        <v>10</v>
      </c>
      <c r="AC48" s="116">
        <v>10</v>
      </c>
      <c r="AD48" s="58"/>
      <c r="AE48" s="109">
        <f t="shared" si="0"/>
        <v>14</v>
      </c>
      <c r="AF48" s="109">
        <f t="shared" si="1"/>
        <v>14</v>
      </c>
      <c r="AG48" s="109">
        <f t="shared" si="2"/>
        <v>100</v>
      </c>
      <c r="AH48" s="109">
        <f t="shared" si="3"/>
        <v>3</v>
      </c>
      <c r="AI48" s="109" t="str">
        <f t="shared" si="4"/>
        <v>Y</v>
      </c>
      <c r="AJ48" s="109">
        <f t="shared" si="5"/>
        <v>17.5</v>
      </c>
      <c r="AK48" s="109">
        <f t="shared" si="6"/>
        <v>19</v>
      </c>
      <c r="AL48" s="109">
        <f t="shared" si="7"/>
        <v>92.11</v>
      </c>
      <c r="AM48" s="109">
        <f t="shared" si="8"/>
        <v>3</v>
      </c>
      <c r="AN48" s="109" t="str">
        <f t="shared" si="9"/>
        <v>Y</v>
      </c>
      <c r="AO48" s="109">
        <f t="shared" si="10"/>
        <v>13</v>
      </c>
      <c r="AP48" s="109">
        <f t="shared" si="11"/>
        <v>14</v>
      </c>
      <c r="AQ48" s="109">
        <f t="shared" si="12"/>
        <v>92.86</v>
      </c>
      <c r="AR48" s="109">
        <f t="shared" si="13"/>
        <v>3</v>
      </c>
      <c r="AS48" s="109" t="str">
        <f t="shared" si="14"/>
        <v>Y</v>
      </c>
      <c r="AT48" s="109">
        <f t="shared" si="15"/>
        <v>18</v>
      </c>
      <c r="AU48" s="109">
        <f t="shared" si="16"/>
        <v>18</v>
      </c>
      <c r="AV48" s="109">
        <f t="shared" si="17"/>
        <v>100</v>
      </c>
      <c r="AW48" s="109">
        <f t="shared" si="18"/>
        <v>3</v>
      </c>
      <c r="AX48" s="109" t="str">
        <f t="shared" si="19"/>
        <v>Y</v>
      </c>
      <c r="AY48" s="109">
        <f t="shared" si="20"/>
        <v>12</v>
      </c>
      <c r="AZ48" s="109">
        <f t="shared" si="21"/>
        <v>13</v>
      </c>
      <c r="BA48" s="109">
        <f t="shared" si="22"/>
        <v>92.31</v>
      </c>
      <c r="BB48" s="109">
        <f t="shared" si="23"/>
        <v>3</v>
      </c>
      <c r="BC48" s="109" t="str">
        <f t="shared" si="24"/>
        <v>Y</v>
      </c>
    </row>
    <row r="49" spans="1:55" x14ac:dyDescent="0.25">
      <c r="A49" s="85">
        <v>34</v>
      </c>
      <c r="B49" s="112">
        <v>2000820100038</v>
      </c>
      <c r="C49" s="120" t="s">
        <v>261</v>
      </c>
      <c r="D49" s="113">
        <v>1</v>
      </c>
      <c r="E49" s="113">
        <v>1.5</v>
      </c>
      <c r="F49" s="113">
        <v>2</v>
      </c>
      <c r="G49" s="113">
        <v>3</v>
      </c>
      <c r="H49" s="113">
        <v>2</v>
      </c>
      <c r="I49" s="113">
        <v>3</v>
      </c>
      <c r="J49" s="114"/>
      <c r="K49" s="113">
        <v>2</v>
      </c>
      <c r="L49" s="113">
        <v>2</v>
      </c>
      <c r="M49" s="113">
        <v>1</v>
      </c>
      <c r="N49" s="113">
        <v>3</v>
      </c>
      <c r="O49" s="113">
        <v>3</v>
      </c>
      <c r="P49" s="113">
        <v>2</v>
      </c>
      <c r="Q49" s="115"/>
      <c r="R49" s="115"/>
      <c r="S49" s="115"/>
      <c r="T49" s="115"/>
      <c r="U49" s="115"/>
      <c r="V49" s="115"/>
      <c r="W49" s="115"/>
      <c r="X49" s="115"/>
      <c r="Y49" s="116">
        <v>10</v>
      </c>
      <c r="Z49" s="116">
        <v>10</v>
      </c>
      <c r="AA49" s="116">
        <v>10</v>
      </c>
      <c r="AB49" s="116">
        <v>10</v>
      </c>
      <c r="AC49" s="116">
        <v>10</v>
      </c>
      <c r="AD49" s="58"/>
      <c r="AE49" s="109">
        <f t="shared" si="0"/>
        <v>13.5</v>
      </c>
      <c r="AF49" s="109">
        <f t="shared" si="1"/>
        <v>14</v>
      </c>
      <c r="AG49" s="109">
        <f t="shared" si="2"/>
        <v>96.43</v>
      </c>
      <c r="AH49" s="109">
        <f t="shared" si="3"/>
        <v>3</v>
      </c>
      <c r="AI49" s="109" t="str">
        <f t="shared" si="4"/>
        <v>Y</v>
      </c>
      <c r="AJ49" s="109">
        <f t="shared" si="5"/>
        <v>19</v>
      </c>
      <c r="AK49" s="109">
        <f t="shared" si="6"/>
        <v>21</v>
      </c>
      <c r="AL49" s="109">
        <f t="shared" si="7"/>
        <v>90.48</v>
      </c>
      <c r="AM49" s="109">
        <f t="shared" si="8"/>
        <v>3</v>
      </c>
      <c r="AN49" s="109" t="str">
        <f t="shared" si="9"/>
        <v>Y</v>
      </c>
      <c r="AO49" s="109">
        <f t="shared" si="10"/>
        <v>14</v>
      </c>
      <c r="AP49" s="109">
        <f t="shared" si="11"/>
        <v>14</v>
      </c>
      <c r="AQ49" s="109">
        <f t="shared" si="12"/>
        <v>100</v>
      </c>
      <c r="AR49" s="109">
        <f t="shared" si="13"/>
        <v>3</v>
      </c>
      <c r="AS49" s="109" t="str">
        <f t="shared" si="14"/>
        <v>Y</v>
      </c>
      <c r="AT49" s="109">
        <f t="shared" si="15"/>
        <v>17</v>
      </c>
      <c r="AU49" s="109">
        <f t="shared" si="16"/>
        <v>18</v>
      </c>
      <c r="AV49" s="109">
        <f t="shared" si="17"/>
        <v>94.44</v>
      </c>
      <c r="AW49" s="109">
        <f t="shared" si="18"/>
        <v>3</v>
      </c>
      <c r="AX49" s="109" t="str">
        <f t="shared" si="19"/>
        <v>Y</v>
      </c>
      <c r="AY49" s="109">
        <f t="shared" si="20"/>
        <v>12</v>
      </c>
      <c r="AZ49" s="109">
        <f t="shared" si="21"/>
        <v>13</v>
      </c>
      <c r="BA49" s="109">
        <f t="shared" si="22"/>
        <v>92.31</v>
      </c>
      <c r="BB49" s="109">
        <f t="shared" si="23"/>
        <v>3</v>
      </c>
      <c r="BC49" s="109" t="str">
        <f t="shared" si="24"/>
        <v>Y</v>
      </c>
    </row>
    <row r="50" spans="1:55" x14ac:dyDescent="0.25">
      <c r="A50" s="85">
        <v>35</v>
      </c>
      <c r="B50" s="112">
        <v>2000820100039</v>
      </c>
      <c r="C50" s="120" t="s">
        <v>262</v>
      </c>
      <c r="D50" s="113"/>
      <c r="E50" s="113"/>
      <c r="F50" s="113"/>
      <c r="G50" s="113"/>
      <c r="H50" s="113"/>
      <c r="I50" s="113"/>
      <c r="J50" s="114"/>
      <c r="K50" s="113"/>
      <c r="L50" s="113"/>
      <c r="M50" s="113"/>
      <c r="N50" s="113"/>
      <c r="O50" s="113"/>
      <c r="P50" s="113"/>
      <c r="Q50" s="115"/>
      <c r="R50" s="115"/>
      <c r="S50" s="115"/>
      <c r="T50" s="115"/>
      <c r="U50" s="115"/>
      <c r="V50" s="115"/>
      <c r="W50" s="115"/>
      <c r="X50" s="115"/>
      <c r="Y50" s="116">
        <v>10</v>
      </c>
      <c r="Z50" s="116">
        <v>10</v>
      </c>
      <c r="AA50" s="116">
        <v>10</v>
      </c>
      <c r="AB50" s="116">
        <v>10</v>
      </c>
      <c r="AC50" s="116">
        <v>10</v>
      </c>
      <c r="AD50" s="58"/>
      <c r="AE50" s="109">
        <f t="shared" si="0"/>
        <v>10</v>
      </c>
      <c r="AF50" s="109">
        <f t="shared" si="1"/>
        <v>10</v>
      </c>
      <c r="AG50" s="109">
        <f t="shared" si="2"/>
        <v>100</v>
      </c>
      <c r="AH50" s="109">
        <f t="shared" si="3"/>
        <v>3</v>
      </c>
      <c r="AI50" s="109" t="str">
        <f t="shared" si="4"/>
        <v>Y</v>
      </c>
      <c r="AJ50" s="109">
        <f t="shared" si="5"/>
        <v>10</v>
      </c>
      <c r="AK50" s="109">
        <f t="shared" si="6"/>
        <v>10</v>
      </c>
      <c r="AL50" s="109">
        <f t="shared" si="7"/>
        <v>100</v>
      </c>
      <c r="AM50" s="109">
        <f t="shared" si="8"/>
        <v>3</v>
      </c>
      <c r="AN50" s="109" t="str">
        <f t="shared" si="9"/>
        <v>Y</v>
      </c>
      <c r="AO50" s="109">
        <f t="shared" si="10"/>
        <v>10</v>
      </c>
      <c r="AP50" s="109">
        <f t="shared" si="11"/>
        <v>10</v>
      </c>
      <c r="AQ50" s="109">
        <f t="shared" si="12"/>
        <v>100</v>
      </c>
      <c r="AR50" s="109">
        <f t="shared" si="13"/>
        <v>3</v>
      </c>
      <c r="AS50" s="109" t="str">
        <f t="shared" si="14"/>
        <v>Y</v>
      </c>
      <c r="AT50" s="109">
        <f t="shared" si="15"/>
        <v>10</v>
      </c>
      <c r="AU50" s="109">
        <f t="shared" si="16"/>
        <v>10</v>
      </c>
      <c r="AV50" s="109">
        <f t="shared" si="17"/>
        <v>100</v>
      </c>
      <c r="AW50" s="109">
        <f t="shared" si="18"/>
        <v>3</v>
      </c>
      <c r="AX50" s="109" t="str">
        <f t="shared" si="19"/>
        <v>Y</v>
      </c>
      <c r="AY50" s="109">
        <f t="shared" si="20"/>
        <v>10</v>
      </c>
      <c r="AZ50" s="109">
        <f t="shared" si="21"/>
        <v>10</v>
      </c>
      <c r="BA50" s="109">
        <f t="shared" si="22"/>
        <v>100</v>
      </c>
      <c r="BB50" s="109">
        <f t="shared" si="23"/>
        <v>3</v>
      </c>
      <c r="BC50" s="109" t="str">
        <f t="shared" si="24"/>
        <v>Y</v>
      </c>
    </row>
    <row r="51" spans="1:55" x14ac:dyDescent="0.25">
      <c r="A51" s="85">
        <v>36</v>
      </c>
      <c r="B51" s="112">
        <v>2000820100040</v>
      </c>
      <c r="C51" s="120" t="s">
        <v>263</v>
      </c>
      <c r="D51" s="113">
        <v>0</v>
      </c>
      <c r="E51" s="113">
        <v>1</v>
      </c>
      <c r="F51" s="113">
        <v>2</v>
      </c>
      <c r="G51" s="113">
        <v>3</v>
      </c>
      <c r="H51" s="113">
        <v>1</v>
      </c>
      <c r="I51" s="113">
        <v>3</v>
      </c>
      <c r="J51" s="114"/>
      <c r="K51" s="113"/>
      <c r="L51" s="113">
        <v>2</v>
      </c>
      <c r="M51" s="113">
        <v>0</v>
      </c>
      <c r="N51" s="113">
        <v>3</v>
      </c>
      <c r="O51" s="113">
        <v>2</v>
      </c>
      <c r="P51" s="113">
        <v>1</v>
      </c>
      <c r="Q51" s="115"/>
      <c r="R51" s="115"/>
      <c r="S51" s="115"/>
      <c r="T51" s="115"/>
      <c r="U51" s="115"/>
      <c r="V51" s="115"/>
      <c r="W51" s="115"/>
      <c r="X51" s="115"/>
      <c r="Y51" s="116">
        <v>6</v>
      </c>
      <c r="Z51" s="116">
        <v>10</v>
      </c>
      <c r="AA51" s="116">
        <v>10</v>
      </c>
      <c r="AB51" s="116">
        <v>10</v>
      </c>
      <c r="AC51" s="116">
        <v>0</v>
      </c>
      <c r="AD51" s="58"/>
      <c r="AE51" s="109">
        <f t="shared" si="0"/>
        <v>9</v>
      </c>
      <c r="AF51" s="109">
        <f t="shared" si="1"/>
        <v>14</v>
      </c>
      <c r="AG51" s="109">
        <f t="shared" si="2"/>
        <v>64.290000000000006</v>
      </c>
      <c r="AH51" s="109">
        <f t="shared" si="3"/>
        <v>3</v>
      </c>
      <c r="AI51" s="109" t="str">
        <f t="shared" si="4"/>
        <v>Y</v>
      </c>
      <c r="AJ51" s="109">
        <f t="shared" si="5"/>
        <v>17</v>
      </c>
      <c r="AK51" s="109">
        <f t="shared" si="6"/>
        <v>21</v>
      </c>
      <c r="AL51" s="109">
        <f t="shared" si="7"/>
        <v>80.95</v>
      </c>
      <c r="AM51" s="109">
        <f t="shared" si="8"/>
        <v>3</v>
      </c>
      <c r="AN51" s="109" t="str">
        <f t="shared" si="9"/>
        <v>Y</v>
      </c>
      <c r="AO51" s="109">
        <f t="shared" si="10"/>
        <v>12</v>
      </c>
      <c r="AP51" s="109">
        <f t="shared" si="11"/>
        <v>12</v>
      </c>
      <c r="AQ51" s="109">
        <f t="shared" si="12"/>
        <v>100</v>
      </c>
      <c r="AR51" s="109">
        <f t="shared" si="13"/>
        <v>3</v>
      </c>
      <c r="AS51" s="109" t="str">
        <f t="shared" si="14"/>
        <v>Y</v>
      </c>
      <c r="AT51" s="109">
        <f t="shared" si="15"/>
        <v>15</v>
      </c>
      <c r="AU51" s="109">
        <f t="shared" si="16"/>
        <v>18</v>
      </c>
      <c r="AV51" s="109">
        <f t="shared" si="17"/>
        <v>83.33</v>
      </c>
      <c r="AW51" s="109">
        <f t="shared" si="18"/>
        <v>3</v>
      </c>
      <c r="AX51" s="109" t="str">
        <f t="shared" si="19"/>
        <v>Y</v>
      </c>
      <c r="AY51" s="109">
        <f t="shared" si="20"/>
        <v>1</v>
      </c>
      <c r="AZ51" s="109">
        <f t="shared" si="21"/>
        <v>13</v>
      </c>
      <c r="BA51" s="109">
        <f t="shared" si="22"/>
        <v>7.69</v>
      </c>
      <c r="BB51" s="109">
        <f t="shared" si="23"/>
        <v>1</v>
      </c>
      <c r="BC51" s="109" t="str">
        <f t="shared" si="24"/>
        <v>N</v>
      </c>
    </row>
    <row r="52" spans="1:55" x14ac:dyDescent="0.25">
      <c r="A52" s="85">
        <v>37</v>
      </c>
      <c r="B52" s="112">
        <v>2000820100041</v>
      </c>
      <c r="C52" s="120" t="s">
        <v>264</v>
      </c>
      <c r="D52" s="113"/>
      <c r="E52" s="113"/>
      <c r="F52" s="113">
        <v>1.5</v>
      </c>
      <c r="G52" s="113">
        <v>1</v>
      </c>
      <c r="H52" s="113">
        <v>0.5</v>
      </c>
      <c r="I52" s="113">
        <v>3</v>
      </c>
      <c r="J52" s="114"/>
      <c r="K52" s="113">
        <v>0</v>
      </c>
      <c r="L52" s="113">
        <v>1</v>
      </c>
      <c r="M52" s="113">
        <v>1</v>
      </c>
      <c r="N52" s="113">
        <v>3</v>
      </c>
      <c r="O52" s="113">
        <v>2</v>
      </c>
      <c r="P52" s="113">
        <v>2</v>
      </c>
      <c r="Q52" s="115"/>
      <c r="R52" s="115"/>
      <c r="S52" s="115"/>
      <c r="T52" s="115"/>
      <c r="U52" s="115"/>
      <c r="V52" s="115"/>
      <c r="W52" s="115"/>
      <c r="X52" s="115"/>
      <c r="Y52" s="116">
        <v>10</v>
      </c>
      <c r="Z52" s="116">
        <v>10</v>
      </c>
      <c r="AA52" s="116">
        <v>10</v>
      </c>
      <c r="AB52" s="116">
        <v>10</v>
      </c>
      <c r="AC52" s="116">
        <v>10</v>
      </c>
      <c r="AD52" s="58"/>
      <c r="AE52" s="109">
        <f t="shared" si="0"/>
        <v>11.5</v>
      </c>
      <c r="AF52" s="109">
        <f t="shared" si="1"/>
        <v>12</v>
      </c>
      <c r="AG52" s="109">
        <f t="shared" si="2"/>
        <v>95.83</v>
      </c>
      <c r="AH52" s="109">
        <f t="shared" si="3"/>
        <v>3</v>
      </c>
      <c r="AI52" s="109" t="str">
        <f t="shared" si="4"/>
        <v>Y</v>
      </c>
      <c r="AJ52" s="109">
        <f t="shared" si="5"/>
        <v>14.5</v>
      </c>
      <c r="AK52" s="109">
        <f t="shared" si="6"/>
        <v>19</v>
      </c>
      <c r="AL52" s="109">
        <f t="shared" si="7"/>
        <v>76.319999999999993</v>
      </c>
      <c r="AM52" s="109">
        <f t="shared" si="8"/>
        <v>3</v>
      </c>
      <c r="AN52" s="109" t="str">
        <f t="shared" si="9"/>
        <v>Y</v>
      </c>
      <c r="AO52" s="109">
        <f t="shared" si="10"/>
        <v>11</v>
      </c>
      <c r="AP52" s="109">
        <f t="shared" si="11"/>
        <v>14</v>
      </c>
      <c r="AQ52" s="109">
        <f t="shared" si="12"/>
        <v>78.569999999999993</v>
      </c>
      <c r="AR52" s="109">
        <f t="shared" si="13"/>
        <v>3</v>
      </c>
      <c r="AS52" s="109" t="str">
        <f t="shared" si="14"/>
        <v>Y</v>
      </c>
      <c r="AT52" s="109">
        <f t="shared" si="15"/>
        <v>16</v>
      </c>
      <c r="AU52" s="109">
        <f t="shared" si="16"/>
        <v>18</v>
      </c>
      <c r="AV52" s="109">
        <f t="shared" si="17"/>
        <v>88.89</v>
      </c>
      <c r="AW52" s="109">
        <f t="shared" si="18"/>
        <v>3</v>
      </c>
      <c r="AX52" s="109" t="str">
        <f t="shared" si="19"/>
        <v>Y</v>
      </c>
      <c r="AY52" s="109">
        <f t="shared" si="20"/>
        <v>12</v>
      </c>
      <c r="AZ52" s="109">
        <f t="shared" si="21"/>
        <v>13</v>
      </c>
      <c r="BA52" s="109">
        <f t="shared" si="22"/>
        <v>92.31</v>
      </c>
      <c r="BB52" s="109">
        <f t="shared" si="23"/>
        <v>3</v>
      </c>
      <c r="BC52" s="109" t="str">
        <f t="shared" si="24"/>
        <v>Y</v>
      </c>
    </row>
    <row r="53" spans="1:55" x14ac:dyDescent="0.25">
      <c r="A53" s="85">
        <v>38</v>
      </c>
      <c r="B53" s="112">
        <v>2000820100042</v>
      </c>
      <c r="C53" s="120" t="s">
        <v>265</v>
      </c>
      <c r="D53" s="113"/>
      <c r="E53" s="113"/>
      <c r="F53" s="113">
        <v>1.5</v>
      </c>
      <c r="G53" s="113"/>
      <c r="H53" s="113">
        <v>0</v>
      </c>
      <c r="I53" s="113">
        <v>2</v>
      </c>
      <c r="J53" s="114"/>
      <c r="K53" s="113"/>
      <c r="L53" s="113">
        <v>2</v>
      </c>
      <c r="M53" s="113"/>
      <c r="N53" s="113">
        <v>3</v>
      </c>
      <c r="O53" s="113">
        <v>2</v>
      </c>
      <c r="P53" s="113"/>
      <c r="Q53" s="115"/>
      <c r="R53" s="115"/>
      <c r="S53" s="115"/>
      <c r="T53" s="115"/>
      <c r="U53" s="115"/>
      <c r="V53" s="115"/>
      <c r="W53" s="115"/>
      <c r="X53" s="115"/>
      <c r="Y53" s="116">
        <v>10</v>
      </c>
      <c r="Z53" s="116">
        <v>10</v>
      </c>
      <c r="AA53" s="116">
        <v>10</v>
      </c>
      <c r="AB53" s="116">
        <v>10</v>
      </c>
      <c r="AC53" s="116">
        <v>10</v>
      </c>
      <c r="AD53" s="58"/>
      <c r="AE53" s="109">
        <f t="shared" si="0"/>
        <v>11.5</v>
      </c>
      <c r="AF53" s="109">
        <f t="shared" si="1"/>
        <v>12</v>
      </c>
      <c r="AG53" s="109">
        <f t="shared" si="2"/>
        <v>95.83</v>
      </c>
      <c r="AH53" s="109">
        <f t="shared" si="3"/>
        <v>3</v>
      </c>
      <c r="AI53" s="109" t="str">
        <f t="shared" si="4"/>
        <v>Y</v>
      </c>
      <c r="AJ53" s="109">
        <f t="shared" si="5"/>
        <v>12</v>
      </c>
      <c r="AK53" s="109">
        <f t="shared" si="6"/>
        <v>16</v>
      </c>
      <c r="AL53" s="109">
        <f t="shared" si="7"/>
        <v>75</v>
      </c>
      <c r="AM53" s="109">
        <f t="shared" si="8"/>
        <v>3</v>
      </c>
      <c r="AN53" s="109" t="str">
        <f t="shared" si="9"/>
        <v>Y</v>
      </c>
      <c r="AO53" s="109">
        <f t="shared" si="10"/>
        <v>12</v>
      </c>
      <c r="AP53" s="109">
        <f t="shared" si="11"/>
        <v>12</v>
      </c>
      <c r="AQ53" s="109">
        <f t="shared" si="12"/>
        <v>100</v>
      </c>
      <c r="AR53" s="109">
        <f t="shared" si="13"/>
        <v>3</v>
      </c>
      <c r="AS53" s="109" t="str">
        <f t="shared" si="14"/>
        <v>Y</v>
      </c>
      <c r="AT53" s="109">
        <f t="shared" si="15"/>
        <v>15</v>
      </c>
      <c r="AU53" s="109">
        <f t="shared" si="16"/>
        <v>16</v>
      </c>
      <c r="AV53" s="109">
        <f t="shared" si="17"/>
        <v>93.75</v>
      </c>
      <c r="AW53" s="109">
        <f t="shared" si="18"/>
        <v>3</v>
      </c>
      <c r="AX53" s="109" t="str">
        <f t="shared" si="19"/>
        <v>Y</v>
      </c>
      <c r="AY53" s="109">
        <f t="shared" si="20"/>
        <v>10</v>
      </c>
      <c r="AZ53" s="109">
        <f t="shared" si="21"/>
        <v>10</v>
      </c>
      <c r="BA53" s="109">
        <f t="shared" si="22"/>
        <v>100</v>
      </c>
      <c r="BB53" s="109">
        <f t="shared" si="23"/>
        <v>3</v>
      </c>
      <c r="BC53" s="109" t="str">
        <f t="shared" si="24"/>
        <v>Y</v>
      </c>
    </row>
    <row r="54" spans="1:55" x14ac:dyDescent="0.25">
      <c r="A54" s="85">
        <v>39</v>
      </c>
      <c r="B54" s="112">
        <v>2000820100043</v>
      </c>
      <c r="C54" s="120" t="s">
        <v>266</v>
      </c>
      <c r="D54" s="113">
        <v>1</v>
      </c>
      <c r="E54" s="113">
        <v>0.5</v>
      </c>
      <c r="F54" s="113">
        <v>2</v>
      </c>
      <c r="G54" s="113">
        <v>3</v>
      </c>
      <c r="H54" s="113">
        <v>1.5</v>
      </c>
      <c r="I54" s="113">
        <v>3</v>
      </c>
      <c r="J54" s="114"/>
      <c r="K54" s="113">
        <v>2</v>
      </c>
      <c r="L54" s="113">
        <v>1</v>
      </c>
      <c r="M54" s="113">
        <v>2</v>
      </c>
      <c r="N54" s="113">
        <v>3</v>
      </c>
      <c r="O54" s="113">
        <v>2</v>
      </c>
      <c r="P54" s="113">
        <v>1</v>
      </c>
      <c r="Q54" s="115"/>
      <c r="R54" s="115"/>
      <c r="S54" s="115"/>
      <c r="T54" s="115"/>
      <c r="U54" s="115"/>
      <c r="V54" s="115"/>
      <c r="W54" s="115"/>
      <c r="X54" s="115"/>
      <c r="Y54" s="116">
        <v>10</v>
      </c>
      <c r="Z54" s="116">
        <v>9</v>
      </c>
      <c r="AA54" s="116">
        <v>10</v>
      </c>
      <c r="AB54" s="116">
        <v>10</v>
      </c>
      <c r="AC54" s="116">
        <v>10</v>
      </c>
      <c r="AD54" s="58"/>
      <c r="AE54" s="109">
        <f t="shared" si="0"/>
        <v>12.5</v>
      </c>
      <c r="AF54" s="109">
        <f t="shared" si="1"/>
        <v>14</v>
      </c>
      <c r="AG54" s="109">
        <f t="shared" si="2"/>
        <v>89.29</v>
      </c>
      <c r="AH54" s="109">
        <f t="shared" si="3"/>
        <v>3</v>
      </c>
      <c r="AI54" s="109" t="str">
        <f t="shared" si="4"/>
        <v>Y</v>
      </c>
      <c r="AJ54" s="109">
        <f t="shared" si="5"/>
        <v>17.5</v>
      </c>
      <c r="AK54" s="109">
        <f t="shared" si="6"/>
        <v>21</v>
      </c>
      <c r="AL54" s="109">
        <f t="shared" si="7"/>
        <v>83.33</v>
      </c>
      <c r="AM54" s="109">
        <f t="shared" si="8"/>
        <v>3</v>
      </c>
      <c r="AN54" s="109" t="str">
        <f t="shared" si="9"/>
        <v>Y</v>
      </c>
      <c r="AO54" s="109">
        <f t="shared" si="10"/>
        <v>13</v>
      </c>
      <c r="AP54" s="109">
        <f t="shared" si="11"/>
        <v>14</v>
      </c>
      <c r="AQ54" s="109">
        <f t="shared" si="12"/>
        <v>92.86</v>
      </c>
      <c r="AR54" s="109">
        <f t="shared" si="13"/>
        <v>3</v>
      </c>
      <c r="AS54" s="109" t="str">
        <f t="shared" si="14"/>
        <v>Y</v>
      </c>
      <c r="AT54" s="109">
        <f t="shared" si="15"/>
        <v>17</v>
      </c>
      <c r="AU54" s="109">
        <f t="shared" si="16"/>
        <v>18</v>
      </c>
      <c r="AV54" s="109">
        <f t="shared" si="17"/>
        <v>94.44</v>
      </c>
      <c r="AW54" s="109">
        <f t="shared" si="18"/>
        <v>3</v>
      </c>
      <c r="AX54" s="109" t="str">
        <f t="shared" si="19"/>
        <v>Y</v>
      </c>
      <c r="AY54" s="109">
        <f t="shared" si="20"/>
        <v>11</v>
      </c>
      <c r="AZ54" s="109">
        <f t="shared" si="21"/>
        <v>13</v>
      </c>
      <c r="BA54" s="109">
        <f t="shared" si="22"/>
        <v>84.62</v>
      </c>
      <c r="BB54" s="109">
        <f t="shared" si="23"/>
        <v>3</v>
      </c>
      <c r="BC54" s="109" t="str">
        <f t="shared" si="24"/>
        <v>Y</v>
      </c>
    </row>
    <row r="55" spans="1:55" x14ac:dyDescent="0.25">
      <c r="A55" s="85">
        <v>40</v>
      </c>
      <c r="B55" s="112">
        <v>2000820100044</v>
      </c>
      <c r="C55" s="120" t="s">
        <v>267</v>
      </c>
      <c r="D55" s="113"/>
      <c r="E55" s="113"/>
      <c r="F55" s="113"/>
      <c r="G55" s="113"/>
      <c r="H55" s="113"/>
      <c r="I55" s="113"/>
      <c r="J55" s="114"/>
      <c r="K55" s="113"/>
      <c r="L55" s="113"/>
      <c r="M55" s="113"/>
      <c r="N55" s="113"/>
      <c r="O55" s="113"/>
      <c r="P55" s="113"/>
      <c r="Q55" s="115"/>
      <c r="R55" s="115"/>
      <c r="S55" s="115"/>
      <c r="T55" s="115"/>
      <c r="U55" s="115"/>
      <c r="V55" s="115"/>
      <c r="W55" s="115"/>
      <c r="X55" s="115"/>
      <c r="Y55" s="116">
        <v>10</v>
      </c>
      <c r="Z55" s="116">
        <v>10</v>
      </c>
      <c r="AA55" s="116">
        <v>9</v>
      </c>
      <c r="AB55" s="116">
        <v>9</v>
      </c>
      <c r="AC55" s="116">
        <v>8</v>
      </c>
      <c r="AD55" s="58"/>
      <c r="AE55" s="109">
        <f t="shared" si="0"/>
        <v>10</v>
      </c>
      <c r="AF55" s="109">
        <f t="shared" si="1"/>
        <v>10</v>
      </c>
      <c r="AG55" s="109">
        <f t="shared" si="2"/>
        <v>100</v>
      </c>
      <c r="AH55" s="109">
        <f t="shared" si="3"/>
        <v>3</v>
      </c>
      <c r="AI55" s="109" t="str">
        <f t="shared" si="4"/>
        <v>Y</v>
      </c>
      <c r="AJ55" s="109">
        <f t="shared" si="5"/>
        <v>10</v>
      </c>
      <c r="AK55" s="109">
        <f t="shared" si="6"/>
        <v>10</v>
      </c>
      <c r="AL55" s="109">
        <f t="shared" si="7"/>
        <v>100</v>
      </c>
      <c r="AM55" s="109">
        <f t="shared" si="8"/>
        <v>3</v>
      </c>
      <c r="AN55" s="109" t="str">
        <f t="shared" si="9"/>
        <v>Y</v>
      </c>
      <c r="AO55" s="109">
        <f t="shared" si="10"/>
        <v>9</v>
      </c>
      <c r="AP55" s="109">
        <f t="shared" si="11"/>
        <v>10</v>
      </c>
      <c r="AQ55" s="109">
        <f t="shared" si="12"/>
        <v>90</v>
      </c>
      <c r="AR55" s="109">
        <f t="shared" si="13"/>
        <v>3</v>
      </c>
      <c r="AS55" s="109" t="str">
        <f t="shared" si="14"/>
        <v>Y</v>
      </c>
      <c r="AT55" s="109">
        <f t="shared" si="15"/>
        <v>9</v>
      </c>
      <c r="AU55" s="109">
        <f t="shared" si="16"/>
        <v>10</v>
      </c>
      <c r="AV55" s="109">
        <f t="shared" si="17"/>
        <v>90</v>
      </c>
      <c r="AW55" s="109">
        <f t="shared" si="18"/>
        <v>3</v>
      </c>
      <c r="AX55" s="109" t="str">
        <f t="shared" si="19"/>
        <v>Y</v>
      </c>
      <c r="AY55" s="109">
        <f t="shared" si="20"/>
        <v>8</v>
      </c>
      <c r="AZ55" s="109">
        <f t="shared" si="21"/>
        <v>10</v>
      </c>
      <c r="BA55" s="109">
        <f t="shared" si="22"/>
        <v>80</v>
      </c>
      <c r="BB55" s="109">
        <f t="shared" si="23"/>
        <v>3</v>
      </c>
      <c r="BC55" s="109" t="str">
        <f t="shared" si="24"/>
        <v>Y</v>
      </c>
    </row>
    <row r="56" spans="1:55" x14ac:dyDescent="0.25">
      <c r="A56" s="85">
        <v>41</v>
      </c>
      <c r="B56" s="112">
        <v>2000820100045</v>
      </c>
      <c r="C56" s="120" t="s">
        <v>268</v>
      </c>
      <c r="D56" s="113">
        <v>1</v>
      </c>
      <c r="E56" s="113">
        <v>1.5</v>
      </c>
      <c r="F56" s="113">
        <v>2</v>
      </c>
      <c r="G56" s="113">
        <v>2.5</v>
      </c>
      <c r="H56" s="113">
        <v>2</v>
      </c>
      <c r="I56" s="113">
        <v>3</v>
      </c>
      <c r="J56" s="114"/>
      <c r="K56" s="113">
        <v>2</v>
      </c>
      <c r="L56" s="113">
        <v>1</v>
      </c>
      <c r="M56" s="113">
        <v>1</v>
      </c>
      <c r="N56" s="113">
        <v>3</v>
      </c>
      <c r="O56" s="113">
        <v>2</v>
      </c>
      <c r="P56" s="113">
        <v>2</v>
      </c>
      <c r="Q56" s="115"/>
      <c r="R56" s="115"/>
      <c r="S56" s="115"/>
      <c r="T56" s="115"/>
      <c r="U56" s="115"/>
      <c r="V56" s="115"/>
      <c r="W56" s="115"/>
      <c r="X56" s="115"/>
      <c r="Y56" s="116">
        <v>10</v>
      </c>
      <c r="Z56" s="116">
        <v>9</v>
      </c>
      <c r="AA56" s="116">
        <v>10</v>
      </c>
      <c r="AB56" s="116">
        <v>10</v>
      </c>
      <c r="AC56" s="116">
        <v>10</v>
      </c>
      <c r="AD56" s="58"/>
      <c r="AE56" s="109">
        <f t="shared" si="0"/>
        <v>13.5</v>
      </c>
      <c r="AF56" s="109">
        <f t="shared" si="1"/>
        <v>14</v>
      </c>
      <c r="AG56" s="109">
        <f t="shared" si="2"/>
        <v>96.43</v>
      </c>
      <c r="AH56" s="109">
        <f t="shared" si="3"/>
        <v>3</v>
      </c>
      <c r="AI56" s="109" t="str">
        <f t="shared" si="4"/>
        <v>Y</v>
      </c>
      <c r="AJ56" s="109">
        <f t="shared" si="5"/>
        <v>17.5</v>
      </c>
      <c r="AK56" s="109">
        <f t="shared" si="6"/>
        <v>21</v>
      </c>
      <c r="AL56" s="109">
        <f t="shared" si="7"/>
        <v>83.33</v>
      </c>
      <c r="AM56" s="109">
        <f t="shared" si="8"/>
        <v>3</v>
      </c>
      <c r="AN56" s="109" t="str">
        <f t="shared" si="9"/>
        <v>Y</v>
      </c>
      <c r="AO56" s="109">
        <f t="shared" si="10"/>
        <v>13</v>
      </c>
      <c r="AP56" s="109">
        <f t="shared" si="11"/>
        <v>14</v>
      </c>
      <c r="AQ56" s="109">
        <f t="shared" si="12"/>
        <v>92.86</v>
      </c>
      <c r="AR56" s="109">
        <f t="shared" si="13"/>
        <v>3</v>
      </c>
      <c r="AS56" s="109" t="str">
        <f t="shared" si="14"/>
        <v>Y</v>
      </c>
      <c r="AT56" s="109">
        <f t="shared" si="15"/>
        <v>16</v>
      </c>
      <c r="AU56" s="109">
        <f t="shared" si="16"/>
        <v>18</v>
      </c>
      <c r="AV56" s="109">
        <f t="shared" si="17"/>
        <v>88.89</v>
      </c>
      <c r="AW56" s="109">
        <f t="shared" si="18"/>
        <v>3</v>
      </c>
      <c r="AX56" s="109" t="str">
        <f t="shared" si="19"/>
        <v>Y</v>
      </c>
      <c r="AY56" s="109">
        <f t="shared" si="20"/>
        <v>12</v>
      </c>
      <c r="AZ56" s="109">
        <f t="shared" si="21"/>
        <v>13</v>
      </c>
      <c r="BA56" s="109">
        <f t="shared" si="22"/>
        <v>92.31</v>
      </c>
      <c r="BB56" s="109">
        <f t="shared" si="23"/>
        <v>3</v>
      </c>
      <c r="BC56" s="109" t="str">
        <f t="shared" si="24"/>
        <v>Y</v>
      </c>
    </row>
    <row r="57" spans="1:55" x14ac:dyDescent="0.25">
      <c r="A57" s="85">
        <v>42</v>
      </c>
      <c r="B57" s="112">
        <v>2000820100046</v>
      </c>
      <c r="C57" s="120" t="s">
        <v>269</v>
      </c>
      <c r="D57" s="113">
        <v>0.5</v>
      </c>
      <c r="E57" s="113">
        <v>2</v>
      </c>
      <c r="F57" s="113">
        <v>1.5</v>
      </c>
      <c r="G57" s="113">
        <v>3</v>
      </c>
      <c r="H57" s="113">
        <v>2</v>
      </c>
      <c r="I57" s="113">
        <v>3</v>
      </c>
      <c r="J57" s="114"/>
      <c r="K57" s="113">
        <v>1</v>
      </c>
      <c r="L57" s="113">
        <v>1</v>
      </c>
      <c r="M57" s="113">
        <v>1</v>
      </c>
      <c r="N57" s="113">
        <v>3</v>
      </c>
      <c r="O57" s="113">
        <v>2</v>
      </c>
      <c r="P57" s="113">
        <v>2</v>
      </c>
      <c r="Q57" s="115"/>
      <c r="R57" s="115"/>
      <c r="S57" s="115"/>
      <c r="T57" s="115"/>
      <c r="U57" s="115"/>
      <c r="V57" s="115"/>
      <c r="W57" s="115"/>
      <c r="X57" s="115"/>
      <c r="Y57" s="116">
        <v>10</v>
      </c>
      <c r="Z57" s="116">
        <v>10</v>
      </c>
      <c r="AA57" s="116">
        <v>10</v>
      </c>
      <c r="AB57" s="116">
        <v>10</v>
      </c>
      <c r="AC57" s="116">
        <v>9</v>
      </c>
      <c r="AD57" s="58"/>
      <c r="AE57" s="109">
        <f t="shared" si="0"/>
        <v>13.5</v>
      </c>
      <c r="AF57" s="109">
        <f t="shared" si="1"/>
        <v>14</v>
      </c>
      <c r="AG57" s="109">
        <f t="shared" si="2"/>
        <v>96.43</v>
      </c>
      <c r="AH57" s="109">
        <f t="shared" si="3"/>
        <v>3</v>
      </c>
      <c r="AI57" s="109" t="str">
        <f t="shared" si="4"/>
        <v>Y</v>
      </c>
      <c r="AJ57" s="109">
        <f t="shared" si="5"/>
        <v>18.5</v>
      </c>
      <c r="AK57" s="109">
        <f t="shared" si="6"/>
        <v>21</v>
      </c>
      <c r="AL57" s="109">
        <f t="shared" si="7"/>
        <v>88.1</v>
      </c>
      <c r="AM57" s="109">
        <f t="shared" si="8"/>
        <v>3</v>
      </c>
      <c r="AN57" s="109" t="str">
        <f t="shared" si="9"/>
        <v>Y</v>
      </c>
      <c r="AO57" s="109">
        <f t="shared" si="10"/>
        <v>12</v>
      </c>
      <c r="AP57" s="109">
        <f t="shared" si="11"/>
        <v>14</v>
      </c>
      <c r="AQ57" s="109">
        <f t="shared" si="12"/>
        <v>85.71</v>
      </c>
      <c r="AR57" s="109">
        <f t="shared" si="13"/>
        <v>3</v>
      </c>
      <c r="AS57" s="109" t="str">
        <f t="shared" si="14"/>
        <v>Y</v>
      </c>
      <c r="AT57" s="109">
        <f t="shared" si="15"/>
        <v>16</v>
      </c>
      <c r="AU57" s="109">
        <f t="shared" si="16"/>
        <v>18</v>
      </c>
      <c r="AV57" s="109">
        <f t="shared" si="17"/>
        <v>88.89</v>
      </c>
      <c r="AW57" s="109">
        <f t="shared" si="18"/>
        <v>3</v>
      </c>
      <c r="AX57" s="109" t="str">
        <f t="shared" si="19"/>
        <v>Y</v>
      </c>
      <c r="AY57" s="109">
        <f t="shared" si="20"/>
        <v>11</v>
      </c>
      <c r="AZ57" s="109">
        <f t="shared" si="21"/>
        <v>13</v>
      </c>
      <c r="BA57" s="109">
        <f t="shared" si="22"/>
        <v>84.62</v>
      </c>
      <c r="BB57" s="109">
        <f t="shared" si="23"/>
        <v>3</v>
      </c>
      <c r="BC57" s="109" t="str">
        <f t="shared" si="24"/>
        <v>Y</v>
      </c>
    </row>
    <row r="58" spans="1:55" x14ac:dyDescent="0.25">
      <c r="A58" s="85">
        <v>43</v>
      </c>
      <c r="B58" s="112">
        <v>2000820100047</v>
      </c>
      <c r="C58" s="120" t="s">
        <v>270</v>
      </c>
      <c r="D58" s="113"/>
      <c r="E58" s="113"/>
      <c r="F58" s="113"/>
      <c r="G58" s="113"/>
      <c r="H58" s="113"/>
      <c r="I58" s="113"/>
      <c r="J58" s="114"/>
      <c r="K58" s="113"/>
      <c r="L58" s="113"/>
      <c r="M58" s="113"/>
      <c r="N58" s="113"/>
      <c r="O58" s="113"/>
      <c r="P58" s="113"/>
      <c r="Q58" s="115"/>
      <c r="R58" s="115"/>
      <c r="S58" s="115"/>
      <c r="T58" s="115"/>
      <c r="U58" s="115"/>
      <c r="V58" s="115"/>
      <c r="W58" s="115"/>
      <c r="X58" s="115"/>
      <c r="Y58" s="116">
        <v>10</v>
      </c>
      <c r="Z58" s="116">
        <v>10</v>
      </c>
      <c r="AA58" s="116">
        <v>9</v>
      </c>
      <c r="AB58" s="116">
        <v>10</v>
      </c>
      <c r="AC58" s="116">
        <v>10</v>
      </c>
      <c r="AD58" s="58"/>
      <c r="AE58" s="109">
        <f t="shared" si="0"/>
        <v>10</v>
      </c>
      <c r="AF58" s="109">
        <f t="shared" si="1"/>
        <v>10</v>
      </c>
      <c r="AG58" s="109">
        <f t="shared" si="2"/>
        <v>100</v>
      </c>
      <c r="AH58" s="109">
        <f t="shared" si="3"/>
        <v>3</v>
      </c>
      <c r="AI58" s="109" t="str">
        <f t="shared" si="4"/>
        <v>Y</v>
      </c>
      <c r="AJ58" s="109">
        <f t="shared" si="5"/>
        <v>10</v>
      </c>
      <c r="AK58" s="109">
        <f t="shared" si="6"/>
        <v>10</v>
      </c>
      <c r="AL58" s="109">
        <f t="shared" si="7"/>
        <v>100</v>
      </c>
      <c r="AM58" s="109">
        <f t="shared" si="8"/>
        <v>3</v>
      </c>
      <c r="AN58" s="109" t="str">
        <f t="shared" si="9"/>
        <v>Y</v>
      </c>
      <c r="AO58" s="109">
        <f t="shared" si="10"/>
        <v>9</v>
      </c>
      <c r="AP58" s="109">
        <f t="shared" si="11"/>
        <v>10</v>
      </c>
      <c r="AQ58" s="109">
        <f t="shared" si="12"/>
        <v>90</v>
      </c>
      <c r="AR58" s="109">
        <f t="shared" si="13"/>
        <v>3</v>
      </c>
      <c r="AS58" s="109" t="str">
        <f t="shared" si="14"/>
        <v>Y</v>
      </c>
      <c r="AT58" s="109">
        <f t="shared" si="15"/>
        <v>10</v>
      </c>
      <c r="AU58" s="109">
        <f t="shared" si="16"/>
        <v>10</v>
      </c>
      <c r="AV58" s="109">
        <f t="shared" si="17"/>
        <v>100</v>
      </c>
      <c r="AW58" s="109">
        <f t="shared" si="18"/>
        <v>3</v>
      </c>
      <c r="AX58" s="109" t="str">
        <f t="shared" si="19"/>
        <v>Y</v>
      </c>
      <c r="AY58" s="109">
        <f t="shared" si="20"/>
        <v>10</v>
      </c>
      <c r="AZ58" s="109">
        <f t="shared" si="21"/>
        <v>10</v>
      </c>
      <c r="BA58" s="109">
        <f t="shared" si="22"/>
        <v>100</v>
      </c>
      <c r="BB58" s="109">
        <f t="shared" si="23"/>
        <v>3</v>
      </c>
      <c r="BC58" s="109" t="str">
        <f t="shared" si="24"/>
        <v>Y</v>
      </c>
    </row>
    <row r="59" spans="1:55" x14ac:dyDescent="0.25">
      <c r="A59" s="85">
        <v>44</v>
      </c>
      <c r="B59" s="112">
        <v>2000820100048</v>
      </c>
      <c r="C59" s="120" t="s">
        <v>271</v>
      </c>
      <c r="D59" s="113"/>
      <c r="E59" s="113">
        <v>1</v>
      </c>
      <c r="F59" s="113">
        <v>1</v>
      </c>
      <c r="G59" s="113">
        <v>3</v>
      </c>
      <c r="H59" s="113">
        <v>0</v>
      </c>
      <c r="I59" s="113">
        <v>1.5</v>
      </c>
      <c r="J59" s="114"/>
      <c r="K59" s="113">
        <v>2</v>
      </c>
      <c r="L59" s="113">
        <v>1</v>
      </c>
      <c r="M59" s="113">
        <v>1</v>
      </c>
      <c r="N59" s="113">
        <v>3</v>
      </c>
      <c r="O59" s="113">
        <v>2</v>
      </c>
      <c r="P59" s="113"/>
      <c r="Q59" s="115"/>
      <c r="R59" s="115"/>
      <c r="S59" s="115"/>
      <c r="T59" s="115"/>
      <c r="U59" s="115"/>
      <c r="V59" s="115"/>
      <c r="W59" s="115"/>
      <c r="X59" s="115"/>
      <c r="Y59" s="116">
        <v>10</v>
      </c>
      <c r="Z59" s="116">
        <v>9</v>
      </c>
      <c r="AA59" s="116">
        <v>10</v>
      </c>
      <c r="AB59" s="116">
        <v>10</v>
      </c>
      <c r="AC59" s="116">
        <v>10</v>
      </c>
      <c r="AD59" s="58"/>
      <c r="AE59" s="109">
        <f t="shared" si="0"/>
        <v>12</v>
      </c>
      <c r="AF59" s="109">
        <f t="shared" si="1"/>
        <v>14</v>
      </c>
      <c r="AG59" s="109">
        <f t="shared" si="2"/>
        <v>85.71</v>
      </c>
      <c r="AH59" s="109">
        <f t="shared" si="3"/>
        <v>3</v>
      </c>
      <c r="AI59" s="109" t="str">
        <f t="shared" si="4"/>
        <v>Y</v>
      </c>
      <c r="AJ59" s="109">
        <f t="shared" si="5"/>
        <v>13.5</v>
      </c>
      <c r="AK59" s="109">
        <f t="shared" si="6"/>
        <v>19</v>
      </c>
      <c r="AL59" s="109">
        <f t="shared" si="7"/>
        <v>71.05</v>
      </c>
      <c r="AM59" s="109">
        <f t="shared" si="8"/>
        <v>3</v>
      </c>
      <c r="AN59" s="109" t="str">
        <f t="shared" si="9"/>
        <v>Y</v>
      </c>
      <c r="AO59" s="109">
        <f t="shared" si="10"/>
        <v>13</v>
      </c>
      <c r="AP59" s="109">
        <f t="shared" si="11"/>
        <v>14</v>
      </c>
      <c r="AQ59" s="109">
        <f t="shared" si="12"/>
        <v>92.86</v>
      </c>
      <c r="AR59" s="109">
        <f t="shared" si="13"/>
        <v>3</v>
      </c>
      <c r="AS59" s="109" t="str">
        <f t="shared" si="14"/>
        <v>Y</v>
      </c>
      <c r="AT59" s="109">
        <f t="shared" si="15"/>
        <v>16</v>
      </c>
      <c r="AU59" s="109">
        <f t="shared" si="16"/>
        <v>18</v>
      </c>
      <c r="AV59" s="109">
        <f t="shared" si="17"/>
        <v>88.89</v>
      </c>
      <c r="AW59" s="109">
        <f t="shared" si="18"/>
        <v>3</v>
      </c>
      <c r="AX59" s="109" t="str">
        <f t="shared" si="19"/>
        <v>Y</v>
      </c>
      <c r="AY59" s="109">
        <f t="shared" si="20"/>
        <v>10</v>
      </c>
      <c r="AZ59" s="109">
        <f t="shared" si="21"/>
        <v>10</v>
      </c>
      <c r="BA59" s="109">
        <f t="shared" si="22"/>
        <v>100</v>
      </c>
      <c r="BB59" s="109">
        <f t="shared" si="23"/>
        <v>3</v>
      </c>
      <c r="BC59" s="109" t="str">
        <f t="shared" si="24"/>
        <v>Y</v>
      </c>
    </row>
    <row r="60" spans="1:55" x14ac:dyDescent="0.25">
      <c r="A60" s="85">
        <v>45</v>
      </c>
      <c r="B60" s="112">
        <v>2000820100049</v>
      </c>
      <c r="C60" s="120" t="s">
        <v>272</v>
      </c>
      <c r="D60" s="113">
        <v>1.5</v>
      </c>
      <c r="E60" s="113">
        <v>1.5</v>
      </c>
      <c r="F60" s="113">
        <v>2</v>
      </c>
      <c r="G60" s="113">
        <v>3</v>
      </c>
      <c r="H60" s="113">
        <v>1.5</v>
      </c>
      <c r="I60" s="113">
        <v>3</v>
      </c>
      <c r="J60" s="114"/>
      <c r="K60" s="113">
        <v>2</v>
      </c>
      <c r="L60" s="113">
        <v>2</v>
      </c>
      <c r="M60" s="113">
        <v>2</v>
      </c>
      <c r="N60" s="113">
        <v>2</v>
      </c>
      <c r="O60" s="113">
        <v>2</v>
      </c>
      <c r="P60" s="113">
        <v>2</v>
      </c>
      <c r="Q60" s="115"/>
      <c r="R60" s="115"/>
      <c r="S60" s="115"/>
      <c r="T60" s="115"/>
      <c r="U60" s="115"/>
      <c r="V60" s="115"/>
      <c r="W60" s="115"/>
      <c r="X60" s="115"/>
      <c r="Y60" s="116">
        <v>10</v>
      </c>
      <c r="Z60" s="116">
        <v>10</v>
      </c>
      <c r="AA60" s="116">
        <v>10</v>
      </c>
      <c r="AB60" s="116">
        <v>9</v>
      </c>
      <c r="AC60" s="116">
        <v>10</v>
      </c>
      <c r="AD60" s="58"/>
      <c r="AE60" s="109">
        <f t="shared" si="0"/>
        <v>13.5</v>
      </c>
      <c r="AF60" s="109">
        <f t="shared" si="1"/>
        <v>14</v>
      </c>
      <c r="AG60" s="109">
        <f t="shared" si="2"/>
        <v>96.43</v>
      </c>
      <c r="AH60" s="109">
        <f t="shared" si="3"/>
        <v>3</v>
      </c>
      <c r="AI60" s="109" t="str">
        <f t="shared" si="4"/>
        <v>Y</v>
      </c>
      <c r="AJ60" s="109">
        <f t="shared" si="5"/>
        <v>19</v>
      </c>
      <c r="AK60" s="109">
        <f t="shared" si="6"/>
        <v>21</v>
      </c>
      <c r="AL60" s="109">
        <f t="shared" si="7"/>
        <v>90.48</v>
      </c>
      <c r="AM60" s="109">
        <f t="shared" si="8"/>
        <v>3</v>
      </c>
      <c r="AN60" s="109" t="str">
        <f t="shared" si="9"/>
        <v>Y</v>
      </c>
      <c r="AO60" s="109">
        <f t="shared" si="10"/>
        <v>14</v>
      </c>
      <c r="AP60" s="109">
        <f t="shared" si="11"/>
        <v>14</v>
      </c>
      <c r="AQ60" s="109">
        <f t="shared" si="12"/>
        <v>100</v>
      </c>
      <c r="AR60" s="109">
        <f t="shared" si="13"/>
        <v>3</v>
      </c>
      <c r="AS60" s="109" t="str">
        <f t="shared" si="14"/>
        <v>Y</v>
      </c>
      <c r="AT60" s="109">
        <f t="shared" si="15"/>
        <v>15</v>
      </c>
      <c r="AU60" s="109">
        <f t="shared" si="16"/>
        <v>18</v>
      </c>
      <c r="AV60" s="109">
        <f t="shared" si="17"/>
        <v>83.33</v>
      </c>
      <c r="AW60" s="109">
        <f t="shared" si="18"/>
        <v>3</v>
      </c>
      <c r="AX60" s="109" t="str">
        <f t="shared" si="19"/>
        <v>Y</v>
      </c>
      <c r="AY60" s="109">
        <f t="shared" si="20"/>
        <v>12</v>
      </c>
      <c r="AZ60" s="109">
        <f t="shared" si="21"/>
        <v>13</v>
      </c>
      <c r="BA60" s="109">
        <f t="shared" si="22"/>
        <v>92.31</v>
      </c>
      <c r="BB60" s="109">
        <f t="shared" si="23"/>
        <v>3</v>
      </c>
      <c r="BC60" s="109" t="str">
        <f t="shared" si="24"/>
        <v>Y</v>
      </c>
    </row>
    <row r="61" spans="1:55" x14ac:dyDescent="0.25">
      <c r="A61" s="85">
        <v>46</v>
      </c>
      <c r="B61" s="112">
        <v>2000820100050</v>
      </c>
      <c r="C61" s="120" t="s">
        <v>273</v>
      </c>
      <c r="D61" s="113"/>
      <c r="E61" s="113"/>
      <c r="F61" s="113"/>
      <c r="G61" s="113"/>
      <c r="H61" s="113"/>
      <c r="I61" s="113"/>
      <c r="J61" s="114"/>
      <c r="K61" s="113">
        <v>2</v>
      </c>
      <c r="L61" s="113">
        <v>1</v>
      </c>
      <c r="M61" s="113"/>
      <c r="N61" s="113">
        <v>2</v>
      </c>
      <c r="O61" s="113">
        <v>1</v>
      </c>
      <c r="P61" s="113"/>
      <c r="Q61" s="115"/>
      <c r="R61" s="115"/>
      <c r="S61" s="115"/>
      <c r="T61" s="115"/>
      <c r="U61" s="115"/>
      <c r="V61" s="115"/>
      <c r="W61" s="115"/>
      <c r="X61" s="115"/>
      <c r="Y61" s="116">
        <v>10</v>
      </c>
      <c r="Z61" s="116">
        <v>10</v>
      </c>
      <c r="AA61" s="116">
        <v>9</v>
      </c>
      <c r="AB61" s="116">
        <v>10</v>
      </c>
      <c r="AC61" s="116">
        <v>10</v>
      </c>
      <c r="AD61" s="58"/>
      <c r="AE61" s="109">
        <f t="shared" si="0"/>
        <v>10</v>
      </c>
      <c r="AF61" s="109">
        <f t="shared" si="1"/>
        <v>10</v>
      </c>
      <c r="AG61" s="109">
        <f t="shared" si="2"/>
        <v>100</v>
      </c>
      <c r="AH61" s="109">
        <f t="shared" si="3"/>
        <v>3</v>
      </c>
      <c r="AI61" s="109" t="str">
        <f t="shared" si="4"/>
        <v>Y</v>
      </c>
      <c r="AJ61" s="109">
        <f t="shared" si="5"/>
        <v>10</v>
      </c>
      <c r="AK61" s="109">
        <f t="shared" si="6"/>
        <v>10</v>
      </c>
      <c r="AL61" s="109">
        <f t="shared" si="7"/>
        <v>100</v>
      </c>
      <c r="AM61" s="109">
        <f t="shared" si="8"/>
        <v>3</v>
      </c>
      <c r="AN61" s="109" t="str">
        <f t="shared" si="9"/>
        <v>Y</v>
      </c>
      <c r="AO61" s="109">
        <f t="shared" si="10"/>
        <v>12</v>
      </c>
      <c r="AP61" s="109">
        <f t="shared" si="11"/>
        <v>14</v>
      </c>
      <c r="AQ61" s="109">
        <f t="shared" si="12"/>
        <v>85.71</v>
      </c>
      <c r="AR61" s="109">
        <f t="shared" si="13"/>
        <v>3</v>
      </c>
      <c r="AS61" s="109" t="str">
        <f t="shared" si="14"/>
        <v>Y</v>
      </c>
      <c r="AT61" s="109">
        <f t="shared" si="15"/>
        <v>13</v>
      </c>
      <c r="AU61" s="109">
        <f t="shared" si="16"/>
        <v>16</v>
      </c>
      <c r="AV61" s="109">
        <f t="shared" si="17"/>
        <v>81.25</v>
      </c>
      <c r="AW61" s="109">
        <f t="shared" si="18"/>
        <v>3</v>
      </c>
      <c r="AX61" s="109" t="str">
        <f t="shared" si="19"/>
        <v>Y</v>
      </c>
      <c r="AY61" s="109">
        <f t="shared" si="20"/>
        <v>10</v>
      </c>
      <c r="AZ61" s="109">
        <f t="shared" si="21"/>
        <v>10</v>
      </c>
      <c r="BA61" s="109">
        <f t="shared" si="22"/>
        <v>100</v>
      </c>
      <c r="BB61" s="109">
        <f t="shared" si="23"/>
        <v>3</v>
      </c>
      <c r="BC61" s="109" t="str">
        <f t="shared" si="24"/>
        <v>Y</v>
      </c>
    </row>
    <row r="62" spans="1:55" x14ac:dyDescent="0.25">
      <c r="A62" s="85">
        <v>47</v>
      </c>
      <c r="B62" s="112">
        <v>2000820100051</v>
      </c>
      <c r="C62" s="120" t="s">
        <v>274</v>
      </c>
      <c r="D62" s="113">
        <v>0</v>
      </c>
      <c r="E62" s="113">
        <v>2</v>
      </c>
      <c r="F62" s="113">
        <v>2</v>
      </c>
      <c r="G62" s="113">
        <v>3</v>
      </c>
      <c r="H62" s="113">
        <v>1.5</v>
      </c>
      <c r="I62" s="113">
        <v>3</v>
      </c>
      <c r="J62" s="114"/>
      <c r="K62" s="113">
        <v>2</v>
      </c>
      <c r="L62" s="113">
        <v>2</v>
      </c>
      <c r="M62" s="113">
        <v>2</v>
      </c>
      <c r="N62" s="113">
        <v>3</v>
      </c>
      <c r="O62" s="113">
        <v>3</v>
      </c>
      <c r="P62" s="113">
        <v>1</v>
      </c>
      <c r="Q62" s="115"/>
      <c r="R62" s="115"/>
      <c r="S62" s="115"/>
      <c r="T62" s="115"/>
      <c r="U62" s="115"/>
      <c r="V62" s="115"/>
      <c r="W62" s="115"/>
      <c r="X62" s="115"/>
      <c r="Y62" s="116">
        <v>10</v>
      </c>
      <c r="Z62" s="116">
        <v>10</v>
      </c>
      <c r="AA62" s="116">
        <v>10</v>
      </c>
      <c r="AB62" s="116">
        <v>10</v>
      </c>
      <c r="AC62" s="116">
        <v>10</v>
      </c>
      <c r="AD62" s="58"/>
      <c r="AE62" s="109">
        <f t="shared" si="0"/>
        <v>14</v>
      </c>
      <c r="AF62" s="109">
        <f t="shared" si="1"/>
        <v>14</v>
      </c>
      <c r="AG62" s="109">
        <f t="shared" si="2"/>
        <v>100</v>
      </c>
      <c r="AH62" s="109">
        <f t="shared" si="3"/>
        <v>3</v>
      </c>
      <c r="AI62" s="109" t="str">
        <f t="shared" si="4"/>
        <v>Y</v>
      </c>
      <c r="AJ62" s="109">
        <f t="shared" si="5"/>
        <v>17.5</v>
      </c>
      <c r="AK62" s="109">
        <f t="shared" si="6"/>
        <v>21</v>
      </c>
      <c r="AL62" s="109">
        <f t="shared" si="7"/>
        <v>83.33</v>
      </c>
      <c r="AM62" s="109">
        <f t="shared" si="8"/>
        <v>3</v>
      </c>
      <c r="AN62" s="109" t="str">
        <f t="shared" si="9"/>
        <v>Y</v>
      </c>
      <c r="AO62" s="109">
        <f t="shared" si="10"/>
        <v>14</v>
      </c>
      <c r="AP62" s="109">
        <f t="shared" si="11"/>
        <v>14</v>
      </c>
      <c r="AQ62" s="109">
        <f t="shared" si="12"/>
        <v>100</v>
      </c>
      <c r="AR62" s="109">
        <f t="shared" si="13"/>
        <v>3</v>
      </c>
      <c r="AS62" s="109" t="str">
        <f t="shared" si="14"/>
        <v>Y</v>
      </c>
      <c r="AT62" s="109">
        <f t="shared" si="15"/>
        <v>18</v>
      </c>
      <c r="AU62" s="109">
        <f t="shared" si="16"/>
        <v>18</v>
      </c>
      <c r="AV62" s="109">
        <f t="shared" si="17"/>
        <v>100</v>
      </c>
      <c r="AW62" s="109">
        <f t="shared" si="18"/>
        <v>3</v>
      </c>
      <c r="AX62" s="109" t="str">
        <f t="shared" si="19"/>
        <v>Y</v>
      </c>
      <c r="AY62" s="109">
        <f t="shared" si="20"/>
        <v>11</v>
      </c>
      <c r="AZ62" s="109">
        <f t="shared" si="21"/>
        <v>13</v>
      </c>
      <c r="BA62" s="109">
        <f t="shared" si="22"/>
        <v>84.62</v>
      </c>
      <c r="BB62" s="109">
        <f t="shared" si="23"/>
        <v>3</v>
      </c>
      <c r="BC62" s="109" t="str">
        <f t="shared" si="24"/>
        <v>Y</v>
      </c>
    </row>
    <row r="63" spans="1:55" x14ac:dyDescent="0.25">
      <c r="A63" s="85">
        <v>48</v>
      </c>
      <c r="B63" s="112">
        <v>2000820100052</v>
      </c>
      <c r="C63" s="120" t="s">
        <v>275</v>
      </c>
      <c r="D63" s="119"/>
      <c r="E63" s="119"/>
      <c r="F63" s="119"/>
      <c r="G63" s="119"/>
      <c r="H63" s="119"/>
      <c r="I63" s="119"/>
      <c r="J63" s="114"/>
      <c r="K63" s="113"/>
      <c r="L63" s="113"/>
      <c r="M63" s="113"/>
      <c r="N63" s="113"/>
      <c r="O63" s="113"/>
      <c r="P63" s="113"/>
      <c r="Q63" s="115"/>
      <c r="R63" s="115"/>
      <c r="S63" s="115"/>
      <c r="T63" s="115"/>
      <c r="U63" s="115"/>
      <c r="V63" s="115"/>
      <c r="W63" s="115"/>
      <c r="X63" s="115"/>
      <c r="Y63" s="116">
        <v>10</v>
      </c>
      <c r="Z63" s="116">
        <v>10</v>
      </c>
      <c r="AA63" s="116">
        <v>10</v>
      </c>
      <c r="AB63" s="116">
        <v>10</v>
      </c>
      <c r="AC63" s="116">
        <v>10</v>
      </c>
      <c r="AD63" s="58"/>
      <c r="AE63" s="109">
        <f t="shared" si="0"/>
        <v>10</v>
      </c>
      <c r="AF63" s="109">
        <f t="shared" si="1"/>
        <v>10</v>
      </c>
      <c r="AG63" s="109">
        <f t="shared" si="2"/>
        <v>100</v>
      </c>
      <c r="AH63" s="109">
        <f t="shared" si="3"/>
        <v>3</v>
      </c>
      <c r="AI63" s="109" t="str">
        <f t="shared" si="4"/>
        <v>Y</v>
      </c>
      <c r="AJ63" s="109">
        <f t="shared" si="5"/>
        <v>10</v>
      </c>
      <c r="AK63" s="109">
        <f t="shared" si="6"/>
        <v>10</v>
      </c>
      <c r="AL63" s="109">
        <f t="shared" si="7"/>
        <v>100</v>
      </c>
      <c r="AM63" s="109">
        <f t="shared" si="8"/>
        <v>3</v>
      </c>
      <c r="AN63" s="109" t="str">
        <f t="shared" si="9"/>
        <v>Y</v>
      </c>
      <c r="AO63" s="109">
        <f t="shared" si="10"/>
        <v>10</v>
      </c>
      <c r="AP63" s="109">
        <f t="shared" si="11"/>
        <v>10</v>
      </c>
      <c r="AQ63" s="109">
        <f t="shared" si="12"/>
        <v>100</v>
      </c>
      <c r="AR63" s="109">
        <f t="shared" si="13"/>
        <v>3</v>
      </c>
      <c r="AS63" s="109" t="str">
        <f t="shared" si="14"/>
        <v>Y</v>
      </c>
      <c r="AT63" s="109">
        <f t="shared" si="15"/>
        <v>10</v>
      </c>
      <c r="AU63" s="109">
        <f t="shared" si="16"/>
        <v>10</v>
      </c>
      <c r="AV63" s="109">
        <f t="shared" si="17"/>
        <v>100</v>
      </c>
      <c r="AW63" s="109">
        <f t="shared" si="18"/>
        <v>3</v>
      </c>
      <c r="AX63" s="109" t="str">
        <f t="shared" si="19"/>
        <v>Y</v>
      </c>
      <c r="AY63" s="109">
        <f t="shared" si="20"/>
        <v>10</v>
      </c>
      <c r="AZ63" s="109">
        <f t="shared" si="21"/>
        <v>10</v>
      </c>
      <c r="BA63" s="109">
        <f t="shared" si="22"/>
        <v>100</v>
      </c>
      <c r="BB63" s="109">
        <f t="shared" si="23"/>
        <v>3</v>
      </c>
      <c r="BC63" s="109" t="str">
        <f t="shared" si="24"/>
        <v>Y</v>
      </c>
    </row>
    <row r="64" spans="1:55" x14ac:dyDescent="0.25">
      <c r="A64" s="85">
        <v>49</v>
      </c>
      <c r="B64" s="112">
        <v>2000820100053</v>
      </c>
      <c r="C64" s="120" t="s">
        <v>276</v>
      </c>
      <c r="D64" s="119"/>
      <c r="E64" s="119"/>
      <c r="F64" s="119"/>
      <c r="G64" s="119"/>
      <c r="H64" s="119"/>
      <c r="I64" s="119"/>
      <c r="J64" s="114"/>
      <c r="K64" s="113">
        <v>2</v>
      </c>
      <c r="L64" s="113">
        <v>1</v>
      </c>
      <c r="M64" s="113">
        <v>0</v>
      </c>
      <c r="N64" s="113">
        <v>3</v>
      </c>
      <c r="O64" s="113">
        <v>2</v>
      </c>
      <c r="P64" s="113"/>
      <c r="Q64" s="115"/>
      <c r="R64" s="115"/>
      <c r="S64" s="115"/>
      <c r="T64" s="115"/>
      <c r="U64" s="115"/>
      <c r="V64" s="115"/>
      <c r="W64" s="115"/>
      <c r="X64" s="115"/>
      <c r="Y64" s="116">
        <v>9</v>
      </c>
      <c r="Z64" s="116">
        <v>10</v>
      </c>
      <c r="AA64" s="116">
        <v>10</v>
      </c>
      <c r="AB64" s="116">
        <v>10</v>
      </c>
      <c r="AC64" s="116">
        <v>10</v>
      </c>
      <c r="AD64" s="58"/>
      <c r="AE64" s="109">
        <f t="shared" si="0"/>
        <v>9</v>
      </c>
      <c r="AF64" s="109">
        <f t="shared" si="1"/>
        <v>10</v>
      </c>
      <c r="AG64" s="109">
        <f t="shared" si="2"/>
        <v>90</v>
      </c>
      <c r="AH64" s="109">
        <f t="shared" si="3"/>
        <v>3</v>
      </c>
      <c r="AI64" s="109" t="str">
        <f t="shared" si="4"/>
        <v>Y</v>
      </c>
      <c r="AJ64" s="109">
        <f t="shared" si="5"/>
        <v>10</v>
      </c>
      <c r="AK64" s="109">
        <f t="shared" si="6"/>
        <v>10</v>
      </c>
      <c r="AL64" s="109">
        <f t="shared" si="7"/>
        <v>100</v>
      </c>
      <c r="AM64" s="109">
        <f t="shared" si="8"/>
        <v>3</v>
      </c>
      <c r="AN64" s="109" t="str">
        <f t="shared" si="9"/>
        <v>Y</v>
      </c>
      <c r="AO64" s="109">
        <f t="shared" si="10"/>
        <v>13</v>
      </c>
      <c r="AP64" s="109">
        <f t="shared" si="11"/>
        <v>14</v>
      </c>
      <c r="AQ64" s="109">
        <f t="shared" si="12"/>
        <v>92.86</v>
      </c>
      <c r="AR64" s="109">
        <f t="shared" si="13"/>
        <v>3</v>
      </c>
      <c r="AS64" s="109" t="str">
        <f t="shared" si="14"/>
        <v>Y</v>
      </c>
      <c r="AT64" s="109">
        <f t="shared" si="15"/>
        <v>15</v>
      </c>
      <c r="AU64" s="109">
        <f t="shared" si="16"/>
        <v>18</v>
      </c>
      <c r="AV64" s="109">
        <f t="shared" si="17"/>
        <v>83.33</v>
      </c>
      <c r="AW64" s="109">
        <f t="shared" si="18"/>
        <v>3</v>
      </c>
      <c r="AX64" s="109" t="str">
        <f t="shared" si="19"/>
        <v>Y</v>
      </c>
      <c r="AY64" s="109">
        <f t="shared" si="20"/>
        <v>10</v>
      </c>
      <c r="AZ64" s="109">
        <f t="shared" si="21"/>
        <v>10</v>
      </c>
      <c r="BA64" s="109">
        <f t="shared" si="22"/>
        <v>100</v>
      </c>
      <c r="BB64" s="109">
        <f t="shared" si="23"/>
        <v>3</v>
      </c>
      <c r="BC64" s="109" t="str">
        <f t="shared" si="24"/>
        <v>Y</v>
      </c>
    </row>
    <row r="65" spans="1:55" x14ac:dyDescent="0.25">
      <c r="A65" s="85">
        <v>50</v>
      </c>
      <c r="B65" s="112">
        <v>2000820100054</v>
      </c>
      <c r="C65" s="120" t="s">
        <v>277</v>
      </c>
      <c r="D65" s="119"/>
      <c r="E65" s="119"/>
      <c r="F65" s="119"/>
      <c r="G65" s="119"/>
      <c r="H65" s="119"/>
      <c r="I65" s="119"/>
      <c r="J65" s="114"/>
      <c r="K65" s="113">
        <v>2</v>
      </c>
      <c r="L65" s="113">
        <v>1</v>
      </c>
      <c r="M65" s="113"/>
      <c r="N65" s="113">
        <v>2</v>
      </c>
      <c r="O65" s="113"/>
      <c r="P65" s="113"/>
      <c r="Q65" s="115"/>
      <c r="R65" s="115"/>
      <c r="S65" s="115"/>
      <c r="T65" s="115"/>
      <c r="U65" s="115"/>
      <c r="V65" s="115"/>
      <c r="W65" s="115"/>
      <c r="X65" s="115"/>
      <c r="Y65" s="116">
        <v>10</v>
      </c>
      <c r="Z65" s="116">
        <v>10</v>
      </c>
      <c r="AA65" s="116">
        <v>10</v>
      </c>
      <c r="AB65" s="116">
        <v>10</v>
      </c>
      <c r="AC65" s="116">
        <v>10</v>
      </c>
      <c r="AD65" s="58"/>
      <c r="AE65" s="109">
        <f t="shared" si="0"/>
        <v>10</v>
      </c>
      <c r="AF65" s="109">
        <f t="shared" si="1"/>
        <v>10</v>
      </c>
      <c r="AG65" s="109">
        <f t="shared" si="2"/>
        <v>100</v>
      </c>
      <c r="AH65" s="109">
        <f t="shared" si="3"/>
        <v>3</v>
      </c>
      <c r="AI65" s="109" t="str">
        <f t="shared" si="4"/>
        <v>Y</v>
      </c>
      <c r="AJ65" s="109">
        <f t="shared" si="5"/>
        <v>10</v>
      </c>
      <c r="AK65" s="109">
        <f t="shared" si="6"/>
        <v>10</v>
      </c>
      <c r="AL65" s="109">
        <f t="shared" si="7"/>
        <v>100</v>
      </c>
      <c r="AM65" s="109">
        <f t="shared" si="8"/>
        <v>3</v>
      </c>
      <c r="AN65" s="109" t="str">
        <f t="shared" si="9"/>
        <v>Y</v>
      </c>
      <c r="AO65" s="109">
        <f t="shared" si="10"/>
        <v>13</v>
      </c>
      <c r="AP65" s="109">
        <f t="shared" si="11"/>
        <v>14</v>
      </c>
      <c r="AQ65" s="109">
        <f t="shared" si="12"/>
        <v>92.86</v>
      </c>
      <c r="AR65" s="109">
        <f t="shared" si="13"/>
        <v>3</v>
      </c>
      <c r="AS65" s="109" t="str">
        <f t="shared" si="14"/>
        <v>Y</v>
      </c>
      <c r="AT65" s="109">
        <f t="shared" si="15"/>
        <v>12</v>
      </c>
      <c r="AU65" s="109">
        <f t="shared" si="16"/>
        <v>13</v>
      </c>
      <c r="AV65" s="109">
        <f t="shared" si="17"/>
        <v>92.31</v>
      </c>
      <c r="AW65" s="109">
        <f t="shared" si="18"/>
        <v>3</v>
      </c>
      <c r="AX65" s="109" t="str">
        <f t="shared" si="19"/>
        <v>Y</v>
      </c>
      <c r="AY65" s="109">
        <f t="shared" si="20"/>
        <v>10</v>
      </c>
      <c r="AZ65" s="109">
        <f t="shared" si="21"/>
        <v>10</v>
      </c>
      <c r="BA65" s="109">
        <f t="shared" si="22"/>
        <v>100</v>
      </c>
      <c r="BB65" s="109">
        <f t="shared" si="23"/>
        <v>3</v>
      </c>
      <c r="BC65" s="109" t="str">
        <f t="shared" si="24"/>
        <v>Y</v>
      </c>
    </row>
    <row r="66" spans="1:55" x14ac:dyDescent="0.25">
      <c r="A66" s="85">
        <v>51</v>
      </c>
      <c r="B66" s="112">
        <v>2000820100055</v>
      </c>
      <c r="C66" s="120" t="s">
        <v>278</v>
      </c>
      <c r="D66" s="119"/>
      <c r="E66" s="119"/>
      <c r="F66" s="119"/>
      <c r="G66" s="119"/>
      <c r="H66" s="119"/>
      <c r="I66" s="119"/>
      <c r="J66" s="114"/>
      <c r="K66" s="113">
        <v>2</v>
      </c>
      <c r="L66" s="113">
        <v>2</v>
      </c>
      <c r="M66" s="113">
        <v>2</v>
      </c>
      <c r="N66" s="113">
        <v>3</v>
      </c>
      <c r="O66" s="113">
        <v>3</v>
      </c>
      <c r="P66" s="113">
        <v>2</v>
      </c>
      <c r="Q66" s="115"/>
      <c r="R66" s="115"/>
      <c r="S66" s="115"/>
      <c r="T66" s="115"/>
      <c r="U66" s="115"/>
      <c r="V66" s="115"/>
      <c r="W66" s="115"/>
      <c r="X66" s="115"/>
      <c r="Y66" s="116">
        <v>10</v>
      </c>
      <c r="Z66" s="116">
        <v>9</v>
      </c>
      <c r="AA66" s="116">
        <v>9</v>
      </c>
      <c r="AB66" s="116">
        <v>10</v>
      </c>
      <c r="AC66" s="116">
        <v>10</v>
      </c>
      <c r="AD66" s="58"/>
      <c r="AE66" s="109">
        <f t="shared" si="0"/>
        <v>10</v>
      </c>
      <c r="AF66" s="109">
        <f t="shared" si="1"/>
        <v>10</v>
      </c>
      <c r="AG66" s="109">
        <f t="shared" si="2"/>
        <v>100</v>
      </c>
      <c r="AH66" s="109">
        <f t="shared" si="3"/>
        <v>3</v>
      </c>
      <c r="AI66" s="109" t="str">
        <f t="shared" si="4"/>
        <v>Y</v>
      </c>
      <c r="AJ66" s="109">
        <f t="shared" si="5"/>
        <v>9</v>
      </c>
      <c r="AK66" s="109">
        <f t="shared" si="6"/>
        <v>10</v>
      </c>
      <c r="AL66" s="109">
        <f t="shared" si="7"/>
        <v>90</v>
      </c>
      <c r="AM66" s="109">
        <f t="shared" si="8"/>
        <v>3</v>
      </c>
      <c r="AN66" s="109" t="str">
        <f t="shared" si="9"/>
        <v>Y</v>
      </c>
      <c r="AO66" s="109">
        <f t="shared" si="10"/>
        <v>13</v>
      </c>
      <c r="AP66" s="109">
        <f t="shared" si="11"/>
        <v>14</v>
      </c>
      <c r="AQ66" s="109">
        <f t="shared" si="12"/>
        <v>92.86</v>
      </c>
      <c r="AR66" s="109">
        <f t="shared" si="13"/>
        <v>3</v>
      </c>
      <c r="AS66" s="109" t="str">
        <f t="shared" si="14"/>
        <v>Y</v>
      </c>
      <c r="AT66" s="109">
        <f t="shared" si="15"/>
        <v>18</v>
      </c>
      <c r="AU66" s="109">
        <f t="shared" si="16"/>
        <v>18</v>
      </c>
      <c r="AV66" s="109">
        <f t="shared" si="17"/>
        <v>100</v>
      </c>
      <c r="AW66" s="109">
        <f t="shared" si="18"/>
        <v>3</v>
      </c>
      <c r="AX66" s="109" t="str">
        <f t="shared" si="19"/>
        <v>Y</v>
      </c>
      <c r="AY66" s="109">
        <f t="shared" si="20"/>
        <v>12</v>
      </c>
      <c r="AZ66" s="109">
        <f t="shared" si="21"/>
        <v>13</v>
      </c>
      <c r="BA66" s="109">
        <f t="shared" si="22"/>
        <v>92.31</v>
      </c>
      <c r="BB66" s="109">
        <f t="shared" si="23"/>
        <v>3</v>
      </c>
      <c r="BC66" s="109" t="str">
        <f t="shared" si="24"/>
        <v>Y</v>
      </c>
    </row>
    <row r="67" spans="1:55" x14ac:dyDescent="0.25">
      <c r="A67" s="85">
        <v>52</v>
      </c>
      <c r="B67" s="112">
        <v>2000820100056</v>
      </c>
      <c r="C67" s="120" t="s">
        <v>279</v>
      </c>
      <c r="D67" s="119"/>
      <c r="E67" s="119"/>
      <c r="F67" s="119"/>
      <c r="G67" s="119"/>
      <c r="H67" s="119"/>
      <c r="I67" s="119"/>
      <c r="J67" s="114"/>
      <c r="K67" s="113">
        <v>0</v>
      </c>
      <c r="L67" s="113">
        <v>1</v>
      </c>
      <c r="M67" s="113"/>
      <c r="N67" s="113">
        <v>0</v>
      </c>
      <c r="O67" s="113"/>
      <c r="P67" s="113"/>
      <c r="Q67" s="115"/>
      <c r="R67" s="115"/>
      <c r="S67" s="115"/>
      <c r="T67" s="115"/>
      <c r="U67" s="115"/>
      <c r="V67" s="115"/>
      <c r="W67" s="115"/>
      <c r="X67" s="115"/>
      <c r="Y67" s="116">
        <v>8</v>
      </c>
      <c r="Z67" s="116">
        <v>10</v>
      </c>
      <c r="AA67" s="116">
        <v>10</v>
      </c>
      <c r="AB67" s="116">
        <v>9</v>
      </c>
      <c r="AC67" s="116">
        <v>10</v>
      </c>
      <c r="AD67" s="58"/>
      <c r="AE67" s="109">
        <f t="shared" si="0"/>
        <v>8</v>
      </c>
      <c r="AF67" s="109">
        <f t="shared" si="1"/>
        <v>10</v>
      </c>
      <c r="AG67" s="109">
        <f t="shared" si="2"/>
        <v>80</v>
      </c>
      <c r="AH67" s="109">
        <f t="shared" si="3"/>
        <v>3</v>
      </c>
      <c r="AI67" s="109" t="str">
        <f t="shared" si="4"/>
        <v>Y</v>
      </c>
      <c r="AJ67" s="109">
        <f t="shared" si="5"/>
        <v>10</v>
      </c>
      <c r="AK67" s="109">
        <f t="shared" si="6"/>
        <v>10</v>
      </c>
      <c r="AL67" s="109">
        <f t="shared" si="7"/>
        <v>100</v>
      </c>
      <c r="AM67" s="109">
        <f t="shared" si="8"/>
        <v>3</v>
      </c>
      <c r="AN67" s="109" t="str">
        <f t="shared" si="9"/>
        <v>Y</v>
      </c>
      <c r="AO67" s="109">
        <f t="shared" si="10"/>
        <v>11</v>
      </c>
      <c r="AP67" s="109">
        <f t="shared" si="11"/>
        <v>14</v>
      </c>
      <c r="AQ67" s="109">
        <f t="shared" si="12"/>
        <v>78.569999999999993</v>
      </c>
      <c r="AR67" s="109">
        <f t="shared" si="13"/>
        <v>3</v>
      </c>
      <c r="AS67" s="109" t="str">
        <f t="shared" si="14"/>
        <v>Y</v>
      </c>
      <c r="AT67" s="109">
        <f t="shared" si="15"/>
        <v>9</v>
      </c>
      <c r="AU67" s="109">
        <f t="shared" si="16"/>
        <v>13</v>
      </c>
      <c r="AV67" s="109">
        <f t="shared" si="17"/>
        <v>69.23</v>
      </c>
      <c r="AW67" s="109">
        <f t="shared" si="18"/>
        <v>3</v>
      </c>
      <c r="AX67" s="109" t="str">
        <f t="shared" si="19"/>
        <v>Y</v>
      </c>
      <c r="AY67" s="109">
        <f t="shared" si="20"/>
        <v>10</v>
      </c>
      <c r="AZ67" s="109">
        <f t="shared" si="21"/>
        <v>10</v>
      </c>
      <c r="BA67" s="109">
        <f t="shared" si="22"/>
        <v>100</v>
      </c>
      <c r="BB67" s="109">
        <f t="shared" si="23"/>
        <v>3</v>
      </c>
      <c r="BC67" s="109" t="str">
        <f t="shared" si="24"/>
        <v>Y</v>
      </c>
    </row>
    <row r="68" spans="1:55" x14ac:dyDescent="0.25">
      <c r="A68" s="85">
        <v>53</v>
      </c>
      <c r="B68" s="103">
        <v>2000820100057</v>
      </c>
      <c r="C68" s="105" t="s">
        <v>174</v>
      </c>
      <c r="D68" s="63">
        <v>0</v>
      </c>
      <c r="E68" s="63">
        <v>2</v>
      </c>
      <c r="F68" s="63">
        <v>2</v>
      </c>
      <c r="G68" s="63">
        <v>1</v>
      </c>
      <c r="H68" s="63">
        <v>1</v>
      </c>
      <c r="I68" s="63">
        <v>1.5</v>
      </c>
      <c r="J68" s="21"/>
      <c r="K68" s="63"/>
      <c r="L68" s="63"/>
      <c r="M68" s="63"/>
      <c r="N68" s="63"/>
      <c r="O68" s="63"/>
      <c r="P68" s="63"/>
      <c r="Q68" s="67"/>
      <c r="R68" s="67"/>
      <c r="S68" s="67"/>
      <c r="T68" s="67"/>
      <c r="U68" s="67"/>
      <c r="V68" s="67"/>
      <c r="W68" s="67"/>
      <c r="X68" s="67"/>
      <c r="Y68" s="109">
        <v>10</v>
      </c>
      <c r="Z68" s="109">
        <v>10</v>
      </c>
      <c r="AA68" s="109">
        <v>10</v>
      </c>
      <c r="AB68" s="109">
        <v>10</v>
      </c>
      <c r="AC68" s="109">
        <v>10</v>
      </c>
      <c r="AD68" s="58"/>
      <c r="AE68" s="109">
        <f t="shared" si="0"/>
        <v>14</v>
      </c>
      <c r="AF68" s="109">
        <f t="shared" si="1"/>
        <v>14</v>
      </c>
      <c r="AG68" s="109">
        <f t="shared" si="2"/>
        <v>100</v>
      </c>
      <c r="AH68" s="109">
        <f t="shared" si="3"/>
        <v>3</v>
      </c>
      <c r="AI68" s="109" t="str">
        <f t="shared" si="4"/>
        <v>Y</v>
      </c>
      <c r="AJ68" s="109">
        <f t="shared" si="5"/>
        <v>13.5</v>
      </c>
      <c r="AK68" s="109">
        <f t="shared" si="6"/>
        <v>21</v>
      </c>
      <c r="AL68" s="109">
        <f t="shared" si="7"/>
        <v>64.290000000000006</v>
      </c>
      <c r="AM68" s="109">
        <f t="shared" si="8"/>
        <v>3</v>
      </c>
      <c r="AN68" s="109" t="str">
        <f t="shared" si="9"/>
        <v>Y</v>
      </c>
      <c r="AO68" s="109">
        <f t="shared" si="10"/>
        <v>10</v>
      </c>
      <c r="AP68" s="109">
        <f t="shared" si="11"/>
        <v>10</v>
      </c>
      <c r="AQ68" s="109">
        <f t="shared" si="12"/>
        <v>100</v>
      </c>
      <c r="AR68" s="109">
        <f t="shared" si="13"/>
        <v>3</v>
      </c>
      <c r="AS68" s="109" t="str">
        <f t="shared" si="14"/>
        <v>Y</v>
      </c>
      <c r="AT68" s="109">
        <f t="shared" si="15"/>
        <v>10</v>
      </c>
      <c r="AU68" s="109">
        <f t="shared" si="16"/>
        <v>10</v>
      </c>
      <c r="AV68" s="109">
        <f t="shared" si="17"/>
        <v>100</v>
      </c>
      <c r="AW68" s="109">
        <f t="shared" si="18"/>
        <v>3</v>
      </c>
      <c r="AX68" s="109" t="str">
        <f t="shared" si="19"/>
        <v>Y</v>
      </c>
      <c r="AY68" s="109">
        <f t="shared" si="20"/>
        <v>10</v>
      </c>
      <c r="AZ68" s="109">
        <f t="shared" si="21"/>
        <v>10</v>
      </c>
      <c r="BA68" s="109">
        <f t="shared" si="22"/>
        <v>100</v>
      </c>
      <c r="BB68" s="109">
        <f t="shared" si="23"/>
        <v>3</v>
      </c>
      <c r="BC68" s="109" t="str">
        <f t="shared" si="24"/>
        <v>Y</v>
      </c>
    </row>
    <row r="69" spans="1:55" x14ac:dyDescent="0.25">
      <c r="A69" s="85">
        <v>54</v>
      </c>
      <c r="B69" s="103">
        <v>2000820100058</v>
      </c>
      <c r="C69" s="105" t="s">
        <v>175</v>
      </c>
      <c r="D69" s="63">
        <v>0</v>
      </c>
      <c r="E69" s="63">
        <v>1.5</v>
      </c>
      <c r="F69" s="63">
        <v>1</v>
      </c>
      <c r="G69" s="63">
        <v>0</v>
      </c>
      <c r="H69" s="63">
        <v>0</v>
      </c>
      <c r="I69" s="63">
        <v>1</v>
      </c>
      <c r="J69" s="21"/>
      <c r="K69" s="63">
        <v>0</v>
      </c>
      <c r="L69" s="63">
        <v>2</v>
      </c>
      <c r="M69" s="63">
        <v>0</v>
      </c>
      <c r="N69" s="63">
        <v>0</v>
      </c>
      <c r="O69" s="63">
        <v>2.5</v>
      </c>
      <c r="P69" s="63">
        <v>0</v>
      </c>
      <c r="Q69" s="67"/>
      <c r="R69" s="67"/>
      <c r="S69" s="67"/>
      <c r="T69" s="67"/>
      <c r="U69" s="67"/>
      <c r="V69" s="67"/>
      <c r="W69" s="67"/>
      <c r="X69" s="67"/>
      <c r="Y69" s="87">
        <v>10</v>
      </c>
      <c r="Z69" s="87">
        <v>9</v>
      </c>
      <c r="AA69" s="87">
        <v>10</v>
      </c>
      <c r="AB69" s="87">
        <v>10</v>
      </c>
      <c r="AC69" s="87">
        <v>10</v>
      </c>
      <c r="AD69" s="58"/>
      <c r="AE69" s="87">
        <f t="shared" si="0"/>
        <v>12.5</v>
      </c>
      <c r="AF69" s="87">
        <f t="shared" si="1"/>
        <v>14</v>
      </c>
      <c r="AG69" s="109">
        <f t="shared" si="2"/>
        <v>89.29</v>
      </c>
      <c r="AH69" s="87">
        <f t="shared" ref="AH69:AH132" si="25">IF(AG69&gt;=60,3,IF(AG69&gt;=40,2,1))</f>
        <v>3</v>
      </c>
      <c r="AI69" s="87" t="str">
        <f t="shared" ref="AI69:AI132" si="26">IF(AH69=3,"Y","N")</f>
        <v>Y</v>
      </c>
      <c r="AJ69" s="87">
        <f t="shared" si="5"/>
        <v>10</v>
      </c>
      <c r="AK69" s="87">
        <f t="shared" si="6"/>
        <v>21</v>
      </c>
      <c r="AL69" s="87">
        <f t="shared" ref="AL69:AL132" si="27">IF(AK69,ROUND((AJ69/AK69)*100,2),"")</f>
        <v>47.62</v>
      </c>
      <c r="AM69" s="87">
        <f t="shared" ref="AM69:AM132" si="28">IF(AL69&gt;=60,3,IF(AL69&gt;=40,2,1))</f>
        <v>2</v>
      </c>
      <c r="AN69" s="87" t="str">
        <f t="shared" ref="AN69:AN132" si="29">IF(AM69=3,"Y","N")</f>
        <v>N</v>
      </c>
      <c r="AO69" s="87">
        <f t="shared" si="10"/>
        <v>12</v>
      </c>
      <c r="AP69" s="87">
        <f t="shared" si="11"/>
        <v>14</v>
      </c>
      <c r="AQ69" s="87">
        <f t="shared" ref="AQ69:AQ132" si="30">IF(AP69,ROUND((AO69/AP69)*100,2),"")</f>
        <v>85.71</v>
      </c>
      <c r="AR69" s="87">
        <f t="shared" ref="AR69:AR132" si="31">IF(AQ69&gt;=60,3,IF(AQ69&gt;=40,2,1))</f>
        <v>3</v>
      </c>
      <c r="AS69" s="87" t="str">
        <f t="shared" ref="AS69:AS132" si="32">IF(AR69=3,"Y","N")</f>
        <v>Y</v>
      </c>
      <c r="AT69" s="87">
        <f t="shared" si="15"/>
        <v>12.5</v>
      </c>
      <c r="AU69" s="87">
        <f t="shared" si="16"/>
        <v>18</v>
      </c>
      <c r="AV69" s="87">
        <f t="shared" ref="AV69:AV132" si="33">IF(AU69,ROUND((AT69/AU69)*100,2),"")</f>
        <v>69.44</v>
      </c>
      <c r="AW69" s="87">
        <f t="shared" ref="AW69:AW132" si="34">IF(AV69&gt;=60,3,IF(AV69&gt;=40,2,1))</f>
        <v>3</v>
      </c>
      <c r="AX69" s="87" t="str">
        <f t="shared" ref="AX69:AX132" si="35">IF(AW69=3,"Y","N")</f>
        <v>Y</v>
      </c>
      <c r="AY69" s="87">
        <f t="shared" si="20"/>
        <v>10</v>
      </c>
      <c r="AZ69" s="87">
        <f t="shared" si="21"/>
        <v>13</v>
      </c>
      <c r="BA69" s="87">
        <f t="shared" ref="BA69:BA132" si="36">IF(AZ69,ROUND((AY69/AZ69)*100,2),"")</f>
        <v>76.92</v>
      </c>
      <c r="BB69" s="87">
        <f t="shared" ref="BB69:BB132" si="37">IF(BA69&gt;=60,3,IF(BA69&gt;=40,2,1))</f>
        <v>3</v>
      </c>
      <c r="BC69" s="87" t="str">
        <f t="shared" ref="BC69:BC132" si="38">IF(BB69=3,"Y","N")</f>
        <v>Y</v>
      </c>
    </row>
    <row r="70" spans="1:55" s="86" customFormat="1" x14ac:dyDescent="0.25">
      <c r="A70" s="85">
        <v>55</v>
      </c>
      <c r="B70" s="103">
        <v>2000820100059</v>
      </c>
      <c r="C70" s="105" t="s">
        <v>176</v>
      </c>
      <c r="D70" s="63"/>
      <c r="E70" s="63"/>
      <c r="F70" s="63"/>
      <c r="G70" s="63"/>
      <c r="H70" s="63"/>
      <c r="I70" s="63"/>
      <c r="J70" s="21"/>
      <c r="K70" s="63"/>
      <c r="L70" s="63"/>
      <c r="M70" s="63"/>
      <c r="N70" s="63"/>
      <c r="O70" s="63"/>
      <c r="P70" s="63"/>
      <c r="Q70" s="67"/>
      <c r="R70" s="67"/>
      <c r="S70" s="67"/>
      <c r="T70" s="67"/>
      <c r="U70" s="67"/>
      <c r="V70" s="67"/>
      <c r="W70" s="67"/>
      <c r="X70" s="67"/>
      <c r="Y70" s="64">
        <v>8</v>
      </c>
      <c r="Z70" s="64">
        <v>10</v>
      </c>
      <c r="AA70" s="64">
        <v>8</v>
      </c>
      <c r="AB70" s="64">
        <v>10</v>
      </c>
      <c r="AC70" s="64">
        <v>8</v>
      </c>
      <c r="AD70" s="58"/>
      <c r="AE70" s="64">
        <f t="shared" si="0"/>
        <v>8</v>
      </c>
      <c r="AF70" s="64">
        <f t="shared" si="1"/>
        <v>10</v>
      </c>
      <c r="AG70" s="64">
        <f t="shared" ref="AG70:AG133" si="39">IF(AF70,ROUND((AE70/AF70)*100,2),"")</f>
        <v>80</v>
      </c>
      <c r="AH70" s="64">
        <f t="shared" si="25"/>
        <v>3</v>
      </c>
      <c r="AI70" s="64" t="str">
        <f t="shared" si="26"/>
        <v>Y</v>
      </c>
      <c r="AJ70" s="64">
        <f t="shared" si="5"/>
        <v>10</v>
      </c>
      <c r="AK70" s="64">
        <f t="shared" si="6"/>
        <v>10</v>
      </c>
      <c r="AL70" s="64">
        <f t="shared" si="27"/>
        <v>100</v>
      </c>
      <c r="AM70" s="64">
        <f t="shared" si="28"/>
        <v>3</v>
      </c>
      <c r="AN70" s="64" t="str">
        <f t="shared" si="29"/>
        <v>Y</v>
      </c>
      <c r="AO70" s="64">
        <f t="shared" si="10"/>
        <v>8</v>
      </c>
      <c r="AP70" s="64">
        <f t="shared" si="11"/>
        <v>10</v>
      </c>
      <c r="AQ70" s="64">
        <f t="shared" si="30"/>
        <v>80</v>
      </c>
      <c r="AR70" s="64">
        <f t="shared" si="31"/>
        <v>3</v>
      </c>
      <c r="AS70" s="64" t="str">
        <f t="shared" si="32"/>
        <v>Y</v>
      </c>
      <c r="AT70" s="64">
        <f t="shared" si="15"/>
        <v>10</v>
      </c>
      <c r="AU70" s="64">
        <f t="shared" si="16"/>
        <v>10</v>
      </c>
      <c r="AV70" s="64">
        <f t="shared" si="33"/>
        <v>100</v>
      </c>
      <c r="AW70" s="64">
        <f t="shared" si="34"/>
        <v>3</v>
      </c>
      <c r="AX70" s="64" t="str">
        <f t="shared" si="35"/>
        <v>Y</v>
      </c>
      <c r="AY70" s="64">
        <f t="shared" si="20"/>
        <v>8</v>
      </c>
      <c r="AZ70" s="64">
        <f t="shared" si="21"/>
        <v>10</v>
      </c>
      <c r="BA70" s="64">
        <f t="shared" si="36"/>
        <v>80</v>
      </c>
      <c r="BB70" s="64">
        <f t="shared" si="37"/>
        <v>3</v>
      </c>
      <c r="BC70" s="64" t="str">
        <f t="shared" si="38"/>
        <v>Y</v>
      </c>
    </row>
    <row r="71" spans="1:55" x14ac:dyDescent="0.25">
      <c r="A71" s="85">
        <v>56</v>
      </c>
      <c r="B71" s="103">
        <v>2000820100060</v>
      </c>
      <c r="C71" s="105" t="s">
        <v>177</v>
      </c>
      <c r="D71" s="63"/>
      <c r="E71" s="63"/>
      <c r="F71" s="63"/>
      <c r="G71" s="63"/>
      <c r="H71" s="63"/>
      <c r="I71" s="63"/>
      <c r="J71" s="21"/>
      <c r="K71" s="63">
        <v>0</v>
      </c>
      <c r="L71" s="63">
        <v>1</v>
      </c>
      <c r="M71" s="63">
        <v>0</v>
      </c>
      <c r="N71" s="63">
        <v>0</v>
      </c>
      <c r="O71" s="63">
        <v>1.5</v>
      </c>
      <c r="P71" s="63">
        <v>1.5</v>
      </c>
      <c r="Q71" s="67"/>
      <c r="R71" s="67"/>
      <c r="S71" s="67"/>
      <c r="T71" s="67"/>
      <c r="U71" s="67"/>
      <c r="V71" s="67"/>
      <c r="W71" s="67"/>
      <c r="X71" s="67"/>
      <c r="Y71" s="87">
        <v>9</v>
      </c>
      <c r="Z71" s="87">
        <v>10</v>
      </c>
      <c r="AA71" s="87">
        <v>10</v>
      </c>
      <c r="AB71" s="87">
        <v>10</v>
      </c>
      <c r="AC71" s="87">
        <v>10</v>
      </c>
      <c r="AD71" s="58"/>
      <c r="AE71" s="87">
        <f t="shared" si="0"/>
        <v>9</v>
      </c>
      <c r="AF71" s="87">
        <f t="shared" si="1"/>
        <v>10</v>
      </c>
      <c r="AG71" s="87">
        <f t="shared" si="39"/>
        <v>90</v>
      </c>
      <c r="AH71" s="87">
        <f t="shared" si="25"/>
        <v>3</v>
      </c>
      <c r="AI71" s="87" t="str">
        <f t="shared" si="26"/>
        <v>Y</v>
      </c>
      <c r="AJ71" s="87">
        <f t="shared" si="5"/>
        <v>10</v>
      </c>
      <c r="AK71" s="87">
        <f t="shared" si="6"/>
        <v>10</v>
      </c>
      <c r="AL71" s="87">
        <f t="shared" si="27"/>
        <v>100</v>
      </c>
      <c r="AM71" s="87">
        <f t="shared" si="28"/>
        <v>3</v>
      </c>
      <c r="AN71" s="87" t="str">
        <f t="shared" si="29"/>
        <v>Y</v>
      </c>
      <c r="AO71" s="87">
        <f t="shared" si="10"/>
        <v>11</v>
      </c>
      <c r="AP71" s="87">
        <f t="shared" si="11"/>
        <v>14</v>
      </c>
      <c r="AQ71" s="87">
        <f t="shared" si="30"/>
        <v>78.569999999999993</v>
      </c>
      <c r="AR71" s="87">
        <f t="shared" si="31"/>
        <v>3</v>
      </c>
      <c r="AS71" s="87" t="str">
        <f t="shared" si="32"/>
        <v>Y</v>
      </c>
      <c r="AT71" s="87">
        <f t="shared" si="15"/>
        <v>11.5</v>
      </c>
      <c r="AU71" s="87">
        <f t="shared" si="16"/>
        <v>18</v>
      </c>
      <c r="AV71" s="87">
        <f t="shared" si="33"/>
        <v>63.89</v>
      </c>
      <c r="AW71" s="87">
        <f t="shared" si="34"/>
        <v>3</v>
      </c>
      <c r="AX71" s="87" t="str">
        <f t="shared" si="35"/>
        <v>Y</v>
      </c>
      <c r="AY71" s="87">
        <f t="shared" si="20"/>
        <v>11.5</v>
      </c>
      <c r="AZ71" s="87">
        <f t="shared" si="21"/>
        <v>13</v>
      </c>
      <c r="BA71" s="87">
        <f t="shared" si="36"/>
        <v>88.46</v>
      </c>
      <c r="BB71" s="87">
        <f t="shared" si="37"/>
        <v>3</v>
      </c>
      <c r="BC71" s="87" t="str">
        <f t="shared" si="38"/>
        <v>Y</v>
      </c>
    </row>
    <row r="72" spans="1:55" x14ac:dyDescent="0.25">
      <c r="A72" s="85">
        <v>57</v>
      </c>
      <c r="B72" s="103">
        <v>2000820100061</v>
      </c>
      <c r="C72" s="105" t="s">
        <v>178</v>
      </c>
      <c r="D72" s="63">
        <v>0</v>
      </c>
      <c r="E72" s="63">
        <v>2</v>
      </c>
      <c r="F72" s="63">
        <v>2</v>
      </c>
      <c r="G72" s="63">
        <v>1.5</v>
      </c>
      <c r="H72" s="63">
        <v>1.5</v>
      </c>
      <c r="I72" s="63">
        <v>1</v>
      </c>
      <c r="J72" s="21"/>
      <c r="K72" s="63"/>
      <c r="L72" s="63"/>
      <c r="M72" s="63"/>
      <c r="N72" s="63"/>
      <c r="O72" s="63"/>
      <c r="P72" s="63"/>
      <c r="Q72" s="67"/>
      <c r="R72" s="67"/>
      <c r="S72" s="67"/>
      <c r="T72" s="67"/>
      <c r="U72" s="67"/>
      <c r="V72" s="67"/>
      <c r="W72" s="67"/>
      <c r="X72" s="67"/>
      <c r="Y72" s="87">
        <v>10</v>
      </c>
      <c r="Z72" s="87">
        <v>10</v>
      </c>
      <c r="AA72" s="87">
        <v>10</v>
      </c>
      <c r="AB72" s="87">
        <v>10</v>
      </c>
      <c r="AC72" s="87">
        <v>10</v>
      </c>
      <c r="AD72" s="58"/>
      <c r="AE72" s="87">
        <f t="shared" si="0"/>
        <v>14</v>
      </c>
      <c r="AF72" s="87">
        <f t="shared" si="1"/>
        <v>14</v>
      </c>
      <c r="AG72" s="87">
        <f t="shared" si="39"/>
        <v>100</v>
      </c>
      <c r="AH72" s="87">
        <f t="shared" si="25"/>
        <v>3</v>
      </c>
      <c r="AI72" s="87" t="str">
        <f t="shared" si="26"/>
        <v>Y</v>
      </c>
      <c r="AJ72" s="87">
        <f t="shared" si="5"/>
        <v>14</v>
      </c>
      <c r="AK72" s="87">
        <f t="shared" si="6"/>
        <v>21</v>
      </c>
      <c r="AL72" s="87">
        <f t="shared" si="27"/>
        <v>66.67</v>
      </c>
      <c r="AM72" s="87">
        <f t="shared" si="28"/>
        <v>3</v>
      </c>
      <c r="AN72" s="87" t="str">
        <f t="shared" si="29"/>
        <v>Y</v>
      </c>
      <c r="AO72" s="87">
        <f t="shared" si="10"/>
        <v>10</v>
      </c>
      <c r="AP72" s="87">
        <f t="shared" si="11"/>
        <v>10</v>
      </c>
      <c r="AQ72" s="87">
        <f t="shared" si="30"/>
        <v>100</v>
      </c>
      <c r="AR72" s="87">
        <f t="shared" si="31"/>
        <v>3</v>
      </c>
      <c r="AS72" s="87" t="str">
        <f t="shared" si="32"/>
        <v>Y</v>
      </c>
      <c r="AT72" s="87">
        <f t="shared" si="15"/>
        <v>10</v>
      </c>
      <c r="AU72" s="87">
        <f t="shared" si="16"/>
        <v>10</v>
      </c>
      <c r="AV72" s="87">
        <f t="shared" si="33"/>
        <v>100</v>
      </c>
      <c r="AW72" s="87">
        <f t="shared" si="34"/>
        <v>3</v>
      </c>
      <c r="AX72" s="87" t="str">
        <f t="shared" si="35"/>
        <v>Y</v>
      </c>
      <c r="AY72" s="87">
        <f t="shared" si="20"/>
        <v>10</v>
      </c>
      <c r="AZ72" s="87">
        <f t="shared" si="21"/>
        <v>10</v>
      </c>
      <c r="BA72" s="87">
        <f t="shared" si="36"/>
        <v>100</v>
      </c>
      <c r="BB72" s="87">
        <f t="shared" si="37"/>
        <v>3</v>
      </c>
      <c r="BC72" s="87" t="str">
        <f t="shared" si="38"/>
        <v>Y</v>
      </c>
    </row>
    <row r="73" spans="1:55" x14ac:dyDescent="0.25">
      <c r="A73" s="85">
        <v>58</v>
      </c>
      <c r="B73" s="103">
        <v>2000820100062</v>
      </c>
      <c r="C73" s="105" t="s">
        <v>179</v>
      </c>
      <c r="D73" s="63">
        <v>0</v>
      </c>
      <c r="E73" s="63">
        <v>2</v>
      </c>
      <c r="F73" s="63">
        <v>1</v>
      </c>
      <c r="G73" s="63">
        <v>0</v>
      </c>
      <c r="H73" s="63">
        <v>0</v>
      </c>
      <c r="I73" s="63">
        <v>0.5</v>
      </c>
      <c r="J73" s="21"/>
      <c r="K73" s="63">
        <v>0</v>
      </c>
      <c r="L73" s="63">
        <v>2</v>
      </c>
      <c r="M73" s="63">
        <v>0</v>
      </c>
      <c r="N73" s="63">
        <v>2</v>
      </c>
      <c r="O73" s="63">
        <v>1.5</v>
      </c>
      <c r="P73" s="65">
        <v>1.5</v>
      </c>
      <c r="Q73" s="102"/>
      <c r="R73" s="67"/>
      <c r="S73" s="67"/>
      <c r="T73" s="67"/>
      <c r="U73" s="67"/>
      <c r="V73" s="67"/>
      <c r="W73" s="102"/>
      <c r="X73" s="102"/>
      <c r="Y73" s="87">
        <v>10</v>
      </c>
      <c r="Z73" s="87">
        <v>10</v>
      </c>
      <c r="AA73" s="87">
        <v>10</v>
      </c>
      <c r="AB73" s="87">
        <v>9</v>
      </c>
      <c r="AC73" s="87">
        <v>10</v>
      </c>
      <c r="AD73" s="58"/>
      <c r="AE73" s="87">
        <f t="shared" si="0"/>
        <v>13</v>
      </c>
      <c r="AF73" s="87">
        <f t="shared" si="1"/>
        <v>14</v>
      </c>
      <c r="AG73" s="87">
        <f t="shared" si="39"/>
        <v>92.86</v>
      </c>
      <c r="AH73" s="87">
        <f t="shared" si="25"/>
        <v>3</v>
      </c>
      <c r="AI73" s="87" t="str">
        <f t="shared" si="26"/>
        <v>Y</v>
      </c>
      <c r="AJ73" s="87">
        <f t="shared" si="5"/>
        <v>10.5</v>
      </c>
      <c r="AK73" s="87">
        <f t="shared" si="6"/>
        <v>21</v>
      </c>
      <c r="AL73" s="87">
        <f t="shared" si="27"/>
        <v>50</v>
      </c>
      <c r="AM73" s="87">
        <f t="shared" si="28"/>
        <v>2</v>
      </c>
      <c r="AN73" s="87" t="str">
        <f t="shared" si="29"/>
        <v>N</v>
      </c>
      <c r="AO73" s="87">
        <f t="shared" si="10"/>
        <v>12</v>
      </c>
      <c r="AP73" s="87">
        <f t="shared" si="11"/>
        <v>14</v>
      </c>
      <c r="AQ73" s="87">
        <f t="shared" si="30"/>
        <v>85.71</v>
      </c>
      <c r="AR73" s="87">
        <f t="shared" si="31"/>
        <v>3</v>
      </c>
      <c r="AS73" s="87" t="str">
        <f t="shared" si="32"/>
        <v>Y</v>
      </c>
      <c r="AT73" s="87">
        <f t="shared" si="15"/>
        <v>12.5</v>
      </c>
      <c r="AU73" s="87">
        <f t="shared" si="16"/>
        <v>18</v>
      </c>
      <c r="AV73" s="87">
        <f t="shared" si="33"/>
        <v>69.44</v>
      </c>
      <c r="AW73" s="87">
        <f t="shared" si="34"/>
        <v>3</v>
      </c>
      <c r="AX73" s="87" t="str">
        <f t="shared" si="35"/>
        <v>Y</v>
      </c>
      <c r="AY73" s="87">
        <f t="shared" si="20"/>
        <v>11.5</v>
      </c>
      <c r="AZ73" s="87">
        <f t="shared" si="21"/>
        <v>13</v>
      </c>
      <c r="BA73" s="87">
        <f t="shared" si="36"/>
        <v>88.46</v>
      </c>
      <c r="BB73" s="87">
        <f t="shared" si="37"/>
        <v>3</v>
      </c>
      <c r="BC73" s="87" t="str">
        <f t="shared" si="38"/>
        <v>Y</v>
      </c>
    </row>
    <row r="74" spans="1:55" x14ac:dyDescent="0.25">
      <c r="A74" s="85">
        <v>59</v>
      </c>
      <c r="B74" s="103">
        <v>2000820100063</v>
      </c>
      <c r="C74" s="105" t="s">
        <v>180</v>
      </c>
      <c r="D74" s="63">
        <v>0</v>
      </c>
      <c r="E74" s="63">
        <v>2</v>
      </c>
      <c r="F74" s="63">
        <v>1</v>
      </c>
      <c r="G74" s="63">
        <v>0.5</v>
      </c>
      <c r="H74" s="63">
        <v>0.5</v>
      </c>
      <c r="I74" s="63">
        <v>0.5</v>
      </c>
      <c r="J74" s="21"/>
      <c r="K74" s="63">
        <v>0</v>
      </c>
      <c r="L74" s="63">
        <v>1.5</v>
      </c>
      <c r="M74" s="63">
        <v>0</v>
      </c>
      <c r="N74" s="63">
        <v>0</v>
      </c>
      <c r="O74" s="63">
        <v>0</v>
      </c>
      <c r="P74" s="63">
        <v>0.5</v>
      </c>
      <c r="Q74" s="67"/>
      <c r="R74" s="67"/>
      <c r="S74" s="67"/>
      <c r="T74" s="67"/>
      <c r="U74" s="67"/>
      <c r="V74" s="67"/>
      <c r="W74" s="67"/>
      <c r="X74" s="67"/>
      <c r="Y74" s="87">
        <v>10</v>
      </c>
      <c r="Z74" s="87">
        <v>8</v>
      </c>
      <c r="AA74" s="87">
        <v>8</v>
      </c>
      <c r="AB74" s="87">
        <v>8</v>
      </c>
      <c r="AC74" s="87">
        <v>10</v>
      </c>
      <c r="AD74" s="58"/>
      <c r="AE74" s="87">
        <f t="shared" si="0"/>
        <v>13</v>
      </c>
      <c r="AF74" s="87">
        <f t="shared" si="1"/>
        <v>14</v>
      </c>
      <c r="AG74" s="87">
        <f t="shared" si="39"/>
        <v>92.86</v>
      </c>
      <c r="AH74" s="87">
        <f t="shared" si="25"/>
        <v>3</v>
      </c>
      <c r="AI74" s="87" t="str">
        <f t="shared" si="26"/>
        <v>Y</v>
      </c>
      <c r="AJ74" s="87">
        <f t="shared" si="5"/>
        <v>9.5</v>
      </c>
      <c r="AK74" s="87">
        <f t="shared" si="6"/>
        <v>21</v>
      </c>
      <c r="AL74" s="87">
        <f t="shared" si="27"/>
        <v>45.24</v>
      </c>
      <c r="AM74" s="87">
        <f t="shared" si="28"/>
        <v>2</v>
      </c>
      <c r="AN74" s="87" t="str">
        <f t="shared" si="29"/>
        <v>N</v>
      </c>
      <c r="AO74" s="87">
        <f t="shared" si="10"/>
        <v>9.5</v>
      </c>
      <c r="AP74" s="87">
        <f t="shared" si="11"/>
        <v>14</v>
      </c>
      <c r="AQ74" s="87">
        <f t="shared" si="30"/>
        <v>67.86</v>
      </c>
      <c r="AR74" s="87">
        <f t="shared" si="31"/>
        <v>3</v>
      </c>
      <c r="AS74" s="87" t="str">
        <f t="shared" si="32"/>
        <v>Y</v>
      </c>
      <c r="AT74" s="87">
        <f t="shared" si="15"/>
        <v>8</v>
      </c>
      <c r="AU74" s="87">
        <f t="shared" si="16"/>
        <v>18</v>
      </c>
      <c r="AV74" s="87">
        <f t="shared" si="33"/>
        <v>44.44</v>
      </c>
      <c r="AW74" s="87">
        <f t="shared" si="34"/>
        <v>2</v>
      </c>
      <c r="AX74" s="87" t="str">
        <f t="shared" si="35"/>
        <v>N</v>
      </c>
      <c r="AY74" s="87">
        <f t="shared" si="20"/>
        <v>10.5</v>
      </c>
      <c r="AZ74" s="87">
        <f t="shared" si="21"/>
        <v>13</v>
      </c>
      <c r="BA74" s="87">
        <f t="shared" si="36"/>
        <v>80.77</v>
      </c>
      <c r="BB74" s="87">
        <f t="shared" si="37"/>
        <v>3</v>
      </c>
      <c r="BC74" s="87" t="str">
        <f t="shared" si="38"/>
        <v>Y</v>
      </c>
    </row>
    <row r="75" spans="1:55" x14ac:dyDescent="0.25">
      <c r="A75" s="85">
        <v>60</v>
      </c>
      <c r="B75" s="103">
        <v>2000820100064</v>
      </c>
      <c r="C75" s="105" t="s">
        <v>181</v>
      </c>
      <c r="D75" s="63">
        <v>0</v>
      </c>
      <c r="E75" s="63">
        <v>1.5</v>
      </c>
      <c r="F75" s="63">
        <v>2</v>
      </c>
      <c r="G75" s="63">
        <v>2</v>
      </c>
      <c r="H75" s="63">
        <v>2</v>
      </c>
      <c r="I75" s="63">
        <v>1.5</v>
      </c>
      <c r="J75" s="21"/>
      <c r="K75" s="63">
        <v>0</v>
      </c>
      <c r="L75" s="63">
        <v>2</v>
      </c>
      <c r="M75" s="63">
        <v>0</v>
      </c>
      <c r="N75" s="63">
        <v>3</v>
      </c>
      <c r="O75" s="63">
        <v>3</v>
      </c>
      <c r="P75" s="63">
        <v>2</v>
      </c>
      <c r="Q75" s="67"/>
      <c r="R75" s="67"/>
      <c r="S75" s="67"/>
      <c r="T75" s="67"/>
      <c r="U75" s="67"/>
      <c r="V75" s="67"/>
      <c r="W75" s="67"/>
      <c r="X75" s="67"/>
      <c r="Y75" s="87">
        <v>10</v>
      </c>
      <c r="Z75" s="87">
        <v>10</v>
      </c>
      <c r="AA75" s="87">
        <v>10</v>
      </c>
      <c r="AB75" s="87">
        <v>10</v>
      </c>
      <c r="AC75" s="87">
        <v>10</v>
      </c>
      <c r="AD75" s="58"/>
      <c r="AE75" s="87">
        <f t="shared" si="0"/>
        <v>13.5</v>
      </c>
      <c r="AF75" s="87">
        <f t="shared" si="1"/>
        <v>14</v>
      </c>
      <c r="AG75" s="87">
        <f t="shared" si="39"/>
        <v>96.43</v>
      </c>
      <c r="AH75" s="87">
        <f t="shared" si="25"/>
        <v>3</v>
      </c>
      <c r="AI75" s="87" t="str">
        <f t="shared" si="26"/>
        <v>Y</v>
      </c>
      <c r="AJ75" s="87">
        <f t="shared" si="5"/>
        <v>15.5</v>
      </c>
      <c r="AK75" s="87">
        <f t="shared" si="6"/>
        <v>21</v>
      </c>
      <c r="AL75" s="87">
        <f t="shared" si="27"/>
        <v>73.81</v>
      </c>
      <c r="AM75" s="87">
        <f t="shared" si="28"/>
        <v>3</v>
      </c>
      <c r="AN75" s="87" t="str">
        <f t="shared" si="29"/>
        <v>Y</v>
      </c>
      <c r="AO75" s="87">
        <f t="shared" si="10"/>
        <v>12</v>
      </c>
      <c r="AP75" s="87">
        <f t="shared" si="11"/>
        <v>14</v>
      </c>
      <c r="AQ75" s="87">
        <f t="shared" si="30"/>
        <v>85.71</v>
      </c>
      <c r="AR75" s="87">
        <f t="shared" si="31"/>
        <v>3</v>
      </c>
      <c r="AS75" s="87" t="str">
        <f t="shared" si="32"/>
        <v>Y</v>
      </c>
      <c r="AT75" s="87">
        <f t="shared" si="15"/>
        <v>16</v>
      </c>
      <c r="AU75" s="87">
        <f t="shared" si="16"/>
        <v>18</v>
      </c>
      <c r="AV75" s="87">
        <f t="shared" si="33"/>
        <v>88.89</v>
      </c>
      <c r="AW75" s="87">
        <f t="shared" si="34"/>
        <v>3</v>
      </c>
      <c r="AX75" s="87" t="str">
        <f t="shared" si="35"/>
        <v>Y</v>
      </c>
      <c r="AY75" s="87">
        <f t="shared" si="20"/>
        <v>12</v>
      </c>
      <c r="AZ75" s="87">
        <f t="shared" si="21"/>
        <v>13</v>
      </c>
      <c r="BA75" s="87">
        <f t="shared" si="36"/>
        <v>92.31</v>
      </c>
      <c r="BB75" s="87">
        <f t="shared" si="37"/>
        <v>3</v>
      </c>
      <c r="BC75" s="87" t="str">
        <f t="shared" si="38"/>
        <v>Y</v>
      </c>
    </row>
    <row r="76" spans="1:55" x14ac:dyDescent="0.25">
      <c r="A76" s="85">
        <v>61</v>
      </c>
      <c r="B76" s="103">
        <v>2000820100065</v>
      </c>
      <c r="C76" s="105" t="s">
        <v>182</v>
      </c>
      <c r="D76" s="63"/>
      <c r="E76" s="63"/>
      <c r="F76" s="63"/>
      <c r="G76" s="63"/>
      <c r="H76" s="63"/>
      <c r="I76" s="63"/>
      <c r="J76" s="21"/>
      <c r="K76" s="63">
        <v>1</v>
      </c>
      <c r="L76" s="63">
        <v>2</v>
      </c>
      <c r="M76" s="63">
        <v>2</v>
      </c>
      <c r="N76" s="63">
        <v>2</v>
      </c>
      <c r="O76" s="63">
        <v>2</v>
      </c>
      <c r="P76" s="63">
        <v>2.5</v>
      </c>
      <c r="Q76" s="67"/>
      <c r="R76" s="67"/>
      <c r="S76" s="67"/>
      <c r="T76" s="67"/>
      <c r="U76" s="67"/>
      <c r="V76" s="67"/>
      <c r="W76" s="67"/>
      <c r="X76" s="67"/>
      <c r="Y76" s="87">
        <v>10</v>
      </c>
      <c r="Z76" s="87">
        <v>10</v>
      </c>
      <c r="AA76" s="87">
        <v>10</v>
      </c>
      <c r="AB76" s="87">
        <v>10</v>
      </c>
      <c r="AC76" s="87">
        <v>10</v>
      </c>
      <c r="AD76" s="58"/>
      <c r="AE76" s="87">
        <f t="shared" si="0"/>
        <v>10</v>
      </c>
      <c r="AF76" s="87">
        <f t="shared" si="1"/>
        <v>10</v>
      </c>
      <c r="AG76" s="87">
        <f t="shared" si="39"/>
        <v>100</v>
      </c>
      <c r="AH76" s="87">
        <f t="shared" si="25"/>
        <v>3</v>
      </c>
      <c r="AI76" s="87" t="str">
        <f t="shared" si="26"/>
        <v>Y</v>
      </c>
      <c r="AJ76" s="87">
        <f t="shared" si="5"/>
        <v>10</v>
      </c>
      <c r="AK76" s="87">
        <f t="shared" si="6"/>
        <v>10</v>
      </c>
      <c r="AL76" s="87">
        <f t="shared" si="27"/>
        <v>100</v>
      </c>
      <c r="AM76" s="87">
        <f t="shared" si="28"/>
        <v>3</v>
      </c>
      <c r="AN76" s="87" t="str">
        <f t="shared" si="29"/>
        <v>Y</v>
      </c>
      <c r="AO76" s="87">
        <f t="shared" si="10"/>
        <v>13</v>
      </c>
      <c r="AP76" s="87">
        <f t="shared" si="11"/>
        <v>14</v>
      </c>
      <c r="AQ76" s="87">
        <f t="shared" si="30"/>
        <v>92.86</v>
      </c>
      <c r="AR76" s="87">
        <f t="shared" si="31"/>
        <v>3</v>
      </c>
      <c r="AS76" s="87" t="str">
        <f t="shared" si="32"/>
        <v>Y</v>
      </c>
      <c r="AT76" s="87">
        <f t="shared" si="15"/>
        <v>16</v>
      </c>
      <c r="AU76" s="87">
        <f t="shared" si="16"/>
        <v>18</v>
      </c>
      <c r="AV76" s="87">
        <f t="shared" si="33"/>
        <v>88.89</v>
      </c>
      <c r="AW76" s="87">
        <f t="shared" si="34"/>
        <v>3</v>
      </c>
      <c r="AX76" s="87" t="str">
        <f t="shared" si="35"/>
        <v>Y</v>
      </c>
      <c r="AY76" s="87">
        <f t="shared" si="20"/>
        <v>12.5</v>
      </c>
      <c r="AZ76" s="87">
        <f t="shared" si="21"/>
        <v>13</v>
      </c>
      <c r="BA76" s="87">
        <f t="shared" si="36"/>
        <v>96.15</v>
      </c>
      <c r="BB76" s="87">
        <f t="shared" si="37"/>
        <v>3</v>
      </c>
      <c r="BC76" s="87" t="str">
        <f t="shared" si="38"/>
        <v>Y</v>
      </c>
    </row>
    <row r="77" spans="1:55" x14ac:dyDescent="0.25">
      <c r="A77" s="85">
        <v>62</v>
      </c>
      <c r="B77" s="103">
        <v>2000820100066</v>
      </c>
      <c r="C77" s="105" t="s">
        <v>183</v>
      </c>
      <c r="D77" s="63">
        <v>0</v>
      </c>
      <c r="E77" s="63">
        <v>2</v>
      </c>
      <c r="F77" s="63">
        <v>2</v>
      </c>
      <c r="G77" s="63">
        <v>2</v>
      </c>
      <c r="H77" s="63">
        <v>2.5</v>
      </c>
      <c r="I77" s="63">
        <v>1.5</v>
      </c>
      <c r="J77" s="21"/>
      <c r="K77" s="63">
        <v>1.5</v>
      </c>
      <c r="L77" s="63">
        <v>1.5</v>
      </c>
      <c r="M77" s="63">
        <v>2</v>
      </c>
      <c r="N77" s="63">
        <v>3</v>
      </c>
      <c r="O77" s="63">
        <v>2.5</v>
      </c>
      <c r="P77" s="63">
        <v>1.5</v>
      </c>
      <c r="Q77" s="67"/>
      <c r="R77" s="67"/>
      <c r="S77" s="67"/>
      <c r="T77" s="67"/>
      <c r="U77" s="67"/>
      <c r="V77" s="67"/>
      <c r="W77" s="67"/>
      <c r="X77" s="67"/>
      <c r="Y77" s="87">
        <v>10</v>
      </c>
      <c r="Z77" s="87">
        <v>10</v>
      </c>
      <c r="AA77" s="87">
        <v>10</v>
      </c>
      <c r="AB77" s="87">
        <v>10</v>
      </c>
      <c r="AC77" s="87">
        <v>9</v>
      </c>
      <c r="AD77" s="58"/>
      <c r="AE77" s="87">
        <f t="shared" si="0"/>
        <v>14</v>
      </c>
      <c r="AF77" s="87">
        <f t="shared" si="1"/>
        <v>14</v>
      </c>
      <c r="AG77" s="87">
        <f t="shared" si="39"/>
        <v>100</v>
      </c>
      <c r="AH77" s="87">
        <f t="shared" si="25"/>
        <v>3</v>
      </c>
      <c r="AI77" s="87" t="str">
        <f t="shared" si="26"/>
        <v>Y</v>
      </c>
      <c r="AJ77" s="87">
        <f t="shared" si="5"/>
        <v>16</v>
      </c>
      <c r="AK77" s="87">
        <f t="shared" si="6"/>
        <v>21</v>
      </c>
      <c r="AL77" s="87">
        <f t="shared" si="27"/>
        <v>76.19</v>
      </c>
      <c r="AM77" s="87">
        <f t="shared" si="28"/>
        <v>3</v>
      </c>
      <c r="AN77" s="87" t="str">
        <f t="shared" si="29"/>
        <v>Y</v>
      </c>
      <c r="AO77" s="87">
        <f t="shared" si="10"/>
        <v>13</v>
      </c>
      <c r="AP77" s="87">
        <f t="shared" si="11"/>
        <v>14</v>
      </c>
      <c r="AQ77" s="87">
        <f t="shared" si="30"/>
        <v>92.86</v>
      </c>
      <c r="AR77" s="87">
        <f t="shared" si="31"/>
        <v>3</v>
      </c>
      <c r="AS77" s="87" t="str">
        <f t="shared" si="32"/>
        <v>Y</v>
      </c>
      <c r="AT77" s="87">
        <f t="shared" si="15"/>
        <v>17.5</v>
      </c>
      <c r="AU77" s="87">
        <f t="shared" si="16"/>
        <v>18</v>
      </c>
      <c r="AV77" s="87">
        <f t="shared" si="33"/>
        <v>97.22</v>
      </c>
      <c r="AW77" s="87">
        <f t="shared" si="34"/>
        <v>3</v>
      </c>
      <c r="AX77" s="87" t="str">
        <f t="shared" si="35"/>
        <v>Y</v>
      </c>
      <c r="AY77" s="87">
        <f t="shared" si="20"/>
        <v>10.5</v>
      </c>
      <c r="AZ77" s="87">
        <f t="shared" si="21"/>
        <v>13</v>
      </c>
      <c r="BA77" s="87">
        <f t="shared" si="36"/>
        <v>80.77</v>
      </c>
      <c r="BB77" s="87">
        <f t="shared" si="37"/>
        <v>3</v>
      </c>
      <c r="BC77" s="87" t="str">
        <f t="shared" si="38"/>
        <v>Y</v>
      </c>
    </row>
    <row r="78" spans="1:55" x14ac:dyDescent="0.25">
      <c r="A78" s="85">
        <v>63</v>
      </c>
      <c r="B78" s="103">
        <v>2000820100067</v>
      </c>
      <c r="C78" s="105" t="s">
        <v>184</v>
      </c>
      <c r="D78" s="63">
        <v>0</v>
      </c>
      <c r="E78" s="63">
        <v>2</v>
      </c>
      <c r="F78" s="63">
        <v>1.5</v>
      </c>
      <c r="G78" s="63">
        <v>0</v>
      </c>
      <c r="H78" s="63">
        <v>0</v>
      </c>
      <c r="I78" s="63">
        <v>1.5</v>
      </c>
      <c r="J78" s="21"/>
      <c r="K78" s="63"/>
      <c r="L78" s="63"/>
      <c r="M78" s="63"/>
      <c r="N78" s="63"/>
      <c r="O78" s="63"/>
      <c r="P78" s="63"/>
      <c r="Q78" s="67"/>
      <c r="R78" s="67"/>
      <c r="S78" s="67"/>
      <c r="T78" s="67"/>
      <c r="U78" s="67"/>
      <c r="V78" s="67"/>
      <c r="W78" s="67"/>
      <c r="X78" s="67"/>
      <c r="Y78" s="87">
        <v>10</v>
      </c>
      <c r="Z78" s="87">
        <v>10</v>
      </c>
      <c r="AA78" s="87">
        <v>10</v>
      </c>
      <c r="AB78" s="87">
        <v>10</v>
      </c>
      <c r="AC78" s="87">
        <v>10</v>
      </c>
      <c r="AD78" s="58"/>
      <c r="AE78" s="87">
        <f t="shared" si="0"/>
        <v>13.5</v>
      </c>
      <c r="AF78" s="87">
        <f t="shared" si="1"/>
        <v>14</v>
      </c>
      <c r="AG78" s="87">
        <f t="shared" si="39"/>
        <v>96.43</v>
      </c>
      <c r="AH78" s="87">
        <f t="shared" si="25"/>
        <v>3</v>
      </c>
      <c r="AI78" s="87" t="str">
        <f t="shared" si="26"/>
        <v>Y</v>
      </c>
      <c r="AJ78" s="87">
        <f t="shared" si="5"/>
        <v>11.5</v>
      </c>
      <c r="AK78" s="87">
        <f t="shared" si="6"/>
        <v>21</v>
      </c>
      <c r="AL78" s="87">
        <f t="shared" si="27"/>
        <v>54.76</v>
      </c>
      <c r="AM78" s="87">
        <f t="shared" si="28"/>
        <v>2</v>
      </c>
      <c r="AN78" s="87" t="str">
        <f t="shared" si="29"/>
        <v>N</v>
      </c>
      <c r="AO78" s="87">
        <f t="shared" si="10"/>
        <v>10</v>
      </c>
      <c r="AP78" s="87">
        <f t="shared" si="11"/>
        <v>10</v>
      </c>
      <c r="AQ78" s="87">
        <f t="shared" si="30"/>
        <v>100</v>
      </c>
      <c r="AR78" s="87">
        <f t="shared" si="31"/>
        <v>3</v>
      </c>
      <c r="AS78" s="87" t="str">
        <f t="shared" si="32"/>
        <v>Y</v>
      </c>
      <c r="AT78" s="87">
        <f t="shared" si="15"/>
        <v>10</v>
      </c>
      <c r="AU78" s="87">
        <f t="shared" si="16"/>
        <v>10</v>
      </c>
      <c r="AV78" s="87">
        <f t="shared" si="33"/>
        <v>100</v>
      </c>
      <c r="AW78" s="87">
        <f t="shared" si="34"/>
        <v>3</v>
      </c>
      <c r="AX78" s="87" t="str">
        <f t="shared" si="35"/>
        <v>Y</v>
      </c>
      <c r="AY78" s="87">
        <f t="shared" si="20"/>
        <v>10</v>
      </c>
      <c r="AZ78" s="87">
        <f t="shared" si="21"/>
        <v>10</v>
      </c>
      <c r="BA78" s="87">
        <f t="shared" si="36"/>
        <v>100</v>
      </c>
      <c r="BB78" s="87">
        <f t="shared" si="37"/>
        <v>3</v>
      </c>
      <c r="BC78" s="87" t="str">
        <f t="shared" si="38"/>
        <v>Y</v>
      </c>
    </row>
    <row r="79" spans="1:55" x14ac:dyDescent="0.25">
      <c r="A79" s="85">
        <v>64</v>
      </c>
      <c r="B79" s="103">
        <v>2000820100068</v>
      </c>
      <c r="C79" s="105" t="s">
        <v>185</v>
      </c>
      <c r="D79" s="63"/>
      <c r="E79" s="63"/>
      <c r="F79" s="63"/>
      <c r="G79" s="63"/>
      <c r="H79" s="63"/>
      <c r="I79" s="63"/>
      <c r="J79" s="21"/>
      <c r="K79" s="63"/>
      <c r="L79" s="63"/>
      <c r="M79" s="63"/>
      <c r="N79" s="63"/>
      <c r="O79" s="63"/>
      <c r="P79" s="63"/>
      <c r="Q79" s="67"/>
      <c r="R79" s="67"/>
      <c r="S79" s="67"/>
      <c r="T79" s="67"/>
      <c r="U79" s="67"/>
      <c r="V79" s="67"/>
      <c r="W79" s="67"/>
      <c r="X79" s="67"/>
      <c r="Y79" s="87">
        <v>9</v>
      </c>
      <c r="Z79" s="87">
        <v>10</v>
      </c>
      <c r="AA79" s="87">
        <v>9</v>
      </c>
      <c r="AB79" s="87">
        <v>9</v>
      </c>
      <c r="AC79" s="87">
        <v>10</v>
      </c>
      <c r="AD79" s="58"/>
      <c r="AE79" s="87">
        <f t="shared" si="0"/>
        <v>9</v>
      </c>
      <c r="AF79" s="87">
        <f t="shared" si="1"/>
        <v>10</v>
      </c>
      <c r="AG79" s="87">
        <f t="shared" si="39"/>
        <v>90</v>
      </c>
      <c r="AH79" s="87">
        <f t="shared" si="25"/>
        <v>3</v>
      </c>
      <c r="AI79" s="87" t="str">
        <f t="shared" si="26"/>
        <v>Y</v>
      </c>
      <c r="AJ79" s="87">
        <f t="shared" si="5"/>
        <v>10</v>
      </c>
      <c r="AK79" s="87">
        <f t="shared" si="6"/>
        <v>10</v>
      </c>
      <c r="AL79" s="87">
        <f t="shared" si="27"/>
        <v>100</v>
      </c>
      <c r="AM79" s="87">
        <f t="shared" si="28"/>
        <v>3</v>
      </c>
      <c r="AN79" s="87" t="str">
        <f t="shared" si="29"/>
        <v>Y</v>
      </c>
      <c r="AO79" s="87">
        <f t="shared" si="10"/>
        <v>9</v>
      </c>
      <c r="AP79" s="87">
        <f t="shared" si="11"/>
        <v>10</v>
      </c>
      <c r="AQ79" s="87">
        <f t="shared" si="30"/>
        <v>90</v>
      </c>
      <c r="AR79" s="87">
        <f t="shared" si="31"/>
        <v>3</v>
      </c>
      <c r="AS79" s="87" t="str">
        <f t="shared" si="32"/>
        <v>Y</v>
      </c>
      <c r="AT79" s="87">
        <f t="shared" si="15"/>
        <v>9</v>
      </c>
      <c r="AU79" s="87">
        <f t="shared" si="16"/>
        <v>10</v>
      </c>
      <c r="AV79" s="87">
        <f t="shared" si="33"/>
        <v>90</v>
      </c>
      <c r="AW79" s="87">
        <f t="shared" si="34"/>
        <v>3</v>
      </c>
      <c r="AX79" s="87" t="str">
        <f t="shared" si="35"/>
        <v>Y</v>
      </c>
      <c r="AY79" s="87">
        <f t="shared" si="20"/>
        <v>10</v>
      </c>
      <c r="AZ79" s="87">
        <f t="shared" si="21"/>
        <v>10</v>
      </c>
      <c r="BA79" s="87">
        <f t="shared" si="36"/>
        <v>100</v>
      </c>
      <c r="BB79" s="87">
        <f t="shared" si="37"/>
        <v>3</v>
      </c>
      <c r="BC79" s="87" t="str">
        <f t="shared" si="38"/>
        <v>Y</v>
      </c>
    </row>
    <row r="80" spans="1:55" x14ac:dyDescent="0.25">
      <c r="A80" s="85">
        <v>65</v>
      </c>
      <c r="B80" s="103">
        <v>2000820100069</v>
      </c>
      <c r="C80" s="105" t="s">
        <v>186</v>
      </c>
      <c r="D80" s="63">
        <v>0</v>
      </c>
      <c r="E80" s="63">
        <v>2</v>
      </c>
      <c r="F80" s="63">
        <v>1.5</v>
      </c>
      <c r="G80" s="63">
        <v>0</v>
      </c>
      <c r="H80" s="63">
        <v>1</v>
      </c>
      <c r="I80" s="63">
        <v>1.5</v>
      </c>
      <c r="J80" s="21"/>
      <c r="K80" s="63">
        <v>0</v>
      </c>
      <c r="L80" s="63">
        <v>1.5</v>
      </c>
      <c r="M80" s="63">
        <v>0</v>
      </c>
      <c r="N80" s="63">
        <v>2.5</v>
      </c>
      <c r="O80" s="63">
        <v>2</v>
      </c>
      <c r="P80" s="63">
        <v>0</v>
      </c>
      <c r="Q80" s="67"/>
      <c r="R80" s="67"/>
      <c r="S80" s="67"/>
      <c r="T80" s="67"/>
      <c r="U80" s="67"/>
      <c r="V80" s="67"/>
      <c r="W80" s="67"/>
      <c r="X80" s="67"/>
      <c r="Y80" s="87">
        <v>10</v>
      </c>
      <c r="Z80" s="87">
        <v>10</v>
      </c>
      <c r="AA80" s="87">
        <v>10</v>
      </c>
      <c r="AB80" s="87">
        <v>10</v>
      </c>
      <c r="AC80" s="87">
        <v>10</v>
      </c>
      <c r="AD80" s="58"/>
      <c r="AE80" s="87">
        <f t="shared" si="0"/>
        <v>13.5</v>
      </c>
      <c r="AF80" s="87">
        <f t="shared" si="1"/>
        <v>14</v>
      </c>
      <c r="AG80" s="87">
        <f t="shared" si="39"/>
        <v>96.43</v>
      </c>
      <c r="AH80" s="87">
        <f t="shared" si="25"/>
        <v>3</v>
      </c>
      <c r="AI80" s="87" t="str">
        <f t="shared" si="26"/>
        <v>Y</v>
      </c>
      <c r="AJ80" s="87">
        <f t="shared" si="5"/>
        <v>12.5</v>
      </c>
      <c r="AK80" s="87">
        <f t="shared" si="6"/>
        <v>21</v>
      </c>
      <c r="AL80" s="87">
        <f t="shared" si="27"/>
        <v>59.52</v>
      </c>
      <c r="AM80" s="87">
        <f t="shared" si="28"/>
        <v>2</v>
      </c>
      <c r="AN80" s="87" t="str">
        <f t="shared" si="29"/>
        <v>N</v>
      </c>
      <c r="AO80" s="87">
        <f t="shared" si="10"/>
        <v>11.5</v>
      </c>
      <c r="AP80" s="87">
        <f t="shared" si="11"/>
        <v>14</v>
      </c>
      <c r="AQ80" s="87">
        <f t="shared" si="30"/>
        <v>82.14</v>
      </c>
      <c r="AR80" s="87">
        <f t="shared" si="31"/>
        <v>3</v>
      </c>
      <c r="AS80" s="87" t="str">
        <f t="shared" si="32"/>
        <v>Y</v>
      </c>
      <c r="AT80" s="87">
        <f t="shared" si="15"/>
        <v>14.5</v>
      </c>
      <c r="AU80" s="87">
        <f t="shared" si="16"/>
        <v>18</v>
      </c>
      <c r="AV80" s="87">
        <f t="shared" si="33"/>
        <v>80.56</v>
      </c>
      <c r="AW80" s="87">
        <f t="shared" si="34"/>
        <v>3</v>
      </c>
      <c r="AX80" s="87" t="str">
        <f t="shared" si="35"/>
        <v>Y</v>
      </c>
      <c r="AY80" s="87">
        <f t="shared" si="20"/>
        <v>10</v>
      </c>
      <c r="AZ80" s="87">
        <f t="shared" si="21"/>
        <v>13</v>
      </c>
      <c r="BA80" s="87">
        <f t="shared" si="36"/>
        <v>76.92</v>
      </c>
      <c r="BB80" s="87">
        <f t="shared" si="37"/>
        <v>3</v>
      </c>
      <c r="BC80" s="87" t="str">
        <f t="shared" si="38"/>
        <v>Y</v>
      </c>
    </row>
    <row r="81" spans="1:55" x14ac:dyDescent="0.25">
      <c r="A81" s="85">
        <v>66</v>
      </c>
      <c r="B81" s="103">
        <v>2000820100071</v>
      </c>
      <c r="C81" s="105" t="s">
        <v>187</v>
      </c>
      <c r="D81" s="63">
        <v>0</v>
      </c>
      <c r="E81" s="63">
        <v>2</v>
      </c>
      <c r="F81" s="63">
        <v>1</v>
      </c>
      <c r="G81" s="63">
        <v>2</v>
      </c>
      <c r="H81" s="63">
        <v>1.5</v>
      </c>
      <c r="I81" s="63">
        <v>1.5</v>
      </c>
      <c r="J81" s="21"/>
      <c r="K81" s="63">
        <v>1.5</v>
      </c>
      <c r="L81" s="63">
        <v>2</v>
      </c>
      <c r="M81" s="63">
        <v>0</v>
      </c>
      <c r="N81" s="63">
        <v>2</v>
      </c>
      <c r="O81" s="63">
        <v>2.5</v>
      </c>
      <c r="P81" s="63">
        <v>1.5</v>
      </c>
      <c r="Q81" s="67"/>
      <c r="R81" s="67"/>
      <c r="S81" s="67"/>
      <c r="T81" s="67"/>
      <c r="U81" s="67"/>
      <c r="V81" s="67"/>
      <c r="W81" s="67"/>
      <c r="X81" s="67"/>
      <c r="Y81" s="87">
        <v>10</v>
      </c>
      <c r="Z81" s="87">
        <v>10</v>
      </c>
      <c r="AA81" s="87">
        <v>9</v>
      </c>
      <c r="AB81" s="87">
        <v>10</v>
      </c>
      <c r="AC81" s="87">
        <v>10</v>
      </c>
      <c r="AD81" s="58"/>
      <c r="AE81" s="87">
        <f t="shared" si="0"/>
        <v>13</v>
      </c>
      <c r="AF81" s="87">
        <f t="shared" si="1"/>
        <v>14</v>
      </c>
      <c r="AG81" s="87">
        <f t="shared" si="39"/>
        <v>92.86</v>
      </c>
      <c r="AH81" s="87">
        <f t="shared" si="25"/>
        <v>3</v>
      </c>
      <c r="AI81" s="87" t="str">
        <f t="shared" si="26"/>
        <v>Y</v>
      </c>
      <c r="AJ81" s="87">
        <f t="shared" si="5"/>
        <v>15</v>
      </c>
      <c r="AK81" s="87">
        <f t="shared" si="6"/>
        <v>21</v>
      </c>
      <c r="AL81" s="87">
        <f t="shared" si="27"/>
        <v>71.430000000000007</v>
      </c>
      <c r="AM81" s="87">
        <f t="shared" si="28"/>
        <v>3</v>
      </c>
      <c r="AN81" s="87" t="str">
        <f t="shared" si="29"/>
        <v>Y</v>
      </c>
      <c r="AO81" s="87">
        <f t="shared" si="10"/>
        <v>12.5</v>
      </c>
      <c r="AP81" s="87">
        <f t="shared" si="11"/>
        <v>14</v>
      </c>
      <c r="AQ81" s="87">
        <f t="shared" si="30"/>
        <v>89.29</v>
      </c>
      <c r="AR81" s="87">
        <f t="shared" si="31"/>
        <v>3</v>
      </c>
      <c r="AS81" s="87" t="str">
        <f t="shared" si="32"/>
        <v>Y</v>
      </c>
      <c r="AT81" s="87">
        <f t="shared" si="15"/>
        <v>14.5</v>
      </c>
      <c r="AU81" s="87">
        <f t="shared" si="16"/>
        <v>18</v>
      </c>
      <c r="AV81" s="87">
        <f t="shared" si="33"/>
        <v>80.56</v>
      </c>
      <c r="AW81" s="87">
        <f t="shared" si="34"/>
        <v>3</v>
      </c>
      <c r="AX81" s="87" t="str">
        <f t="shared" si="35"/>
        <v>Y</v>
      </c>
      <c r="AY81" s="87">
        <f t="shared" si="20"/>
        <v>11.5</v>
      </c>
      <c r="AZ81" s="87">
        <f t="shared" si="21"/>
        <v>13</v>
      </c>
      <c r="BA81" s="87">
        <f t="shared" si="36"/>
        <v>88.46</v>
      </c>
      <c r="BB81" s="87">
        <f t="shared" si="37"/>
        <v>3</v>
      </c>
      <c r="BC81" s="87" t="str">
        <f t="shared" si="38"/>
        <v>Y</v>
      </c>
    </row>
    <row r="82" spans="1:55" x14ac:dyDescent="0.25">
      <c r="A82" s="85">
        <v>67</v>
      </c>
      <c r="B82" s="103">
        <v>2000820100072</v>
      </c>
      <c r="C82" s="105" t="s">
        <v>188</v>
      </c>
      <c r="D82" s="63"/>
      <c r="E82" s="63"/>
      <c r="F82" s="63"/>
      <c r="G82" s="63"/>
      <c r="H82" s="63"/>
      <c r="I82" s="63"/>
      <c r="J82" s="21"/>
      <c r="K82" s="63">
        <v>0</v>
      </c>
      <c r="L82" s="63">
        <v>2</v>
      </c>
      <c r="M82" s="63">
        <v>0</v>
      </c>
      <c r="N82" s="63">
        <v>2</v>
      </c>
      <c r="O82" s="63">
        <v>2</v>
      </c>
      <c r="P82" s="63">
        <v>0</v>
      </c>
      <c r="Q82" s="67"/>
      <c r="R82" s="67"/>
      <c r="S82" s="67"/>
      <c r="T82" s="67"/>
      <c r="U82" s="67"/>
      <c r="V82" s="67"/>
      <c r="W82" s="67"/>
      <c r="X82" s="67"/>
      <c r="Y82" s="87">
        <v>10</v>
      </c>
      <c r="Z82" s="87">
        <v>9</v>
      </c>
      <c r="AA82" s="87">
        <v>10</v>
      </c>
      <c r="AB82" s="87">
        <v>10</v>
      </c>
      <c r="AC82" s="87">
        <v>9</v>
      </c>
      <c r="AD82" s="58"/>
      <c r="AE82" s="87">
        <f t="shared" si="0"/>
        <v>10</v>
      </c>
      <c r="AF82" s="87">
        <f t="shared" si="1"/>
        <v>10</v>
      </c>
      <c r="AG82" s="87">
        <f t="shared" si="39"/>
        <v>100</v>
      </c>
      <c r="AH82" s="87">
        <f t="shared" si="25"/>
        <v>3</v>
      </c>
      <c r="AI82" s="87" t="str">
        <f t="shared" si="26"/>
        <v>Y</v>
      </c>
      <c r="AJ82" s="87">
        <f t="shared" si="5"/>
        <v>9</v>
      </c>
      <c r="AK82" s="87">
        <f t="shared" si="6"/>
        <v>10</v>
      </c>
      <c r="AL82" s="87">
        <f t="shared" si="27"/>
        <v>90</v>
      </c>
      <c r="AM82" s="87">
        <f t="shared" si="28"/>
        <v>3</v>
      </c>
      <c r="AN82" s="87" t="str">
        <f t="shared" si="29"/>
        <v>Y</v>
      </c>
      <c r="AO82" s="87">
        <f t="shared" si="10"/>
        <v>12</v>
      </c>
      <c r="AP82" s="87">
        <f t="shared" si="11"/>
        <v>14</v>
      </c>
      <c r="AQ82" s="87">
        <f t="shared" si="30"/>
        <v>85.71</v>
      </c>
      <c r="AR82" s="87">
        <f t="shared" si="31"/>
        <v>3</v>
      </c>
      <c r="AS82" s="87" t="str">
        <f t="shared" si="32"/>
        <v>Y</v>
      </c>
      <c r="AT82" s="87">
        <f t="shared" si="15"/>
        <v>14</v>
      </c>
      <c r="AU82" s="87">
        <f t="shared" si="16"/>
        <v>18</v>
      </c>
      <c r="AV82" s="87">
        <f t="shared" si="33"/>
        <v>77.78</v>
      </c>
      <c r="AW82" s="87">
        <f t="shared" si="34"/>
        <v>3</v>
      </c>
      <c r="AX82" s="87" t="str">
        <f t="shared" si="35"/>
        <v>Y</v>
      </c>
      <c r="AY82" s="87">
        <f t="shared" si="20"/>
        <v>9</v>
      </c>
      <c r="AZ82" s="87">
        <f t="shared" si="21"/>
        <v>13</v>
      </c>
      <c r="BA82" s="87">
        <f t="shared" si="36"/>
        <v>69.23</v>
      </c>
      <c r="BB82" s="87">
        <f t="shared" si="37"/>
        <v>3</v>
      </c>
      <c r="BC82" s="87" t="str">
        <f t="shared" si="38"/>
        <v>Y</v>
      </c>
    </row>
    <row r="83" spans="1:55" x14ac:dyDescent="0.25">
      <c r="A83" s="85">
        <v>68</v>
      </c>
      <c r="B83" s="103">
        <v>2000820100073</v>
      </c>
      <c r="C83" s="105" t="s">
        <v>189</v>
      </c>
      <c r="D83" s="63">
        <v>1</v>
      </c>
      <c r="E83" s="63">
        <v>2</v>
      </c>
      <c r="F83" s="63">
        <v>2</v>
      </c>
      <c r="G83" s="63">
        <v>0</v>
      </c>
      <c r="H83" s="63">
        <v>0</v>
      </c>
      <c r="I83" s="63">
        <v>1.5</v>
      </c>
      <c r="J83" s="21"/>
      <c r="K83" s="63">
        <v>0</v>
      </c>
      <c r="L83" s="63">
        <v>2</v>
      </c>
      <c r="M83" s="63">
        <v>0</v>
      </c>
      <c r="N83" s="63">
        <v>2</v>
      </c>
      <c r="O83" s="63">
        <v>3</v>
      </c>
      <c r="P83" s="66">
        <v>0</v>
      </c>
      <c r="Q83" s="68"/>
      <c r="R83" s="67"/>
      <c r="S83" s="67"/>
      <c r="T83" s="67"/>
      <c r="U83" s="67"/>
      <c r="V83" s="67"/>
      <c r="W83" s="68"/>
      <c r="X83" s="68"/>
      <c r="Y83" s="87">
        <v>10</v>
      </c>
      <c r="Z83" s="87">
        <v>10</v>
      </c>
      <c r="AA83" s="87">
        <v>10</v>
      </c>
      <c r="AB83" s="87">
        <v>10</v>
      </c>
      <c r="AC83" s="87">
        <v>10</v>
      </c>
      <c r="AD83" s="58"/>
      <c r="AE83" s="87">
        <f t="shared" si="0"/>
        <v>14</v>
      </c>
      <c r="AF83" s="87">
        <f t="shared" si="1"/>
        <v>14</v>
      </c>
      <c r="AG83" s="87">
        <f t="shared" si="39"/>
        <v>100</v>
      </c>
      <c r="AH83" s="87">
        <f t="shared" si="25"/>
        <v>3</v>
      </c>
      <c r="AI83" s="87" t="str">
        <f t="shared" si="26"/>
        <v>Y</v>
      </c>
      <c r="AJ83" s="87">
        <f t="shared" si="5"/>
        <v>12.5</v>
      </c>
      <c r="AK83" s="87">
        <f t="shared" si="6"/>
        <v>21</v>
      </c>
      <c r="AL83" s="87">
        <f t="shared" si="27"/>
        <v>59.52</v>
      </c>
      <c r="AM83" s="87">
        <f t="shared" si="28"/>
        <v>2</v>
      </c>
      <c r="AN83" s="87" t="str">
        <f t="shared" si="29"/>
        <v>N</v>
      </c>
      <c r="AO83" s="87">
        <f t="shared" si="10"/>
        <v>12</v>
      </c>
      <c r="AP83" s="87">
        <f t="shared" si="11"/>
        <v>14</v>
      </c>
      <c r="AQ83" s="87">
        <f t="shared" si="30"/>
        <v>85.71</v>
      </c>
      <c r="AR83" s="87">
        <f t="shared" si="31"/>
        <v>3</v>
      </c>
      <c r="AS83" s="87" t="str">
        <f t="shared" si="32"/>
        <v>Y</v>
      </c>
      <c r="AT83" s="87">
        <f t="shared" si="15"/>
        <v>15</v>
      </c>
      <c r="AU83" s="87">
        <f t="shared" si="16"/>
        <v>18</v>
      </c>
      <c r="AV83" s="87">
        <f t="shared" si="33"/>
        <v>83.33</v>
      </c>
      <c r="AW83" s="87">
        <f t="shared" si="34"/>
        <v>3</v>
      </c>
      <c r="AX83" s="87" t="str">
        <f t="shared" si="35"/>
        <v>Y</v>
      </c>
      <c r="AY83" s="87">
        <f t="shared" si="20"/>
        <v>10</v>
      </c>
      <c r="AZ83" s="87">
        <f t="shared" si="21"/>
        <v>13</v>
      </c>
      <c r="BA83" s="87">
        <f t="shared" si="36"/>
        <v>76.92</v>
      </c>
      <c r="BB83" s="87">
        <f t="shared" si="37"/>
        <v>3</v>
      </c>
      <c r="BC83" s="87" t="str">
        <f t="shared" si="38"/>
        <v>Y</v>
      </c>
    </row>
    <row r="84" spans="1:55" x14ac:dyDescent="0.25">
      <c r="A84" s="85">
        <v>69</v>
      </c>
      <c r="B84" s="103">
        <v>2000820100074</v>
      </c>
      <c r="C84" s="105" t="s">
        <v>190</v>
      </c>
      <c r="D84" s="63"/>
      <c r="E84" s="63"/>
      <c r="F84" s="63"/>
      <c r="G84" s="63"/>
      <c r="H84" s="63"/>
      <c r="I84" s="63"/>
      <c r="J84" s="21"/>
      <c r="K84" s="63"/>
      <c r="L84" s="63"/>
      <c r="M84" s="63"/>
      <c r="N84" s="63"/>
      <c r="O84" s="63"/>
      <c r="P84" s="63"/>
      <c r="Q84" s="67"/>
      <c r="R84" s="67"/>
      <c r="S84" s="67"/>
      <c r="T84" s="67"/>
      <c r="U84" s="67"/>
      <c r="V84" s="67"/>
      <c r="W84" s="67"/>
      <c r="X84" s="67"/>
      <c r="Y84" s="87">
        <v>10</v>
      </c>
      <c r="Z84" s="87">
        <v>10</v>
      </c>
      <c r="AA84" s="87">
        <v>10</v>
      </c>
      <c r="AB84" s="87">
        <v>9</v>
      </c>
      <c r="AC84" s="87">
        <v>10</v>
      </c>
      <c r="AD84" s="58"/>
      <c r="AE84" s="87">
        <f t="shared" si="0"/>
        <v>10</v>
      </c>
      <c r="AF84" s="87">
        <f t="shared" si="1"/>
        <v>10</v>
      </c>
      <c r="AG84" s="87">
        <f t="shared" si="39"/>
        <v>100</v>
      </c>
      <c r="AH84" s="87">
        <f t="shared" si="25"/>
        <v>3</v>
      </c>
      <c r="AI84" s="87" t="str">
        <f t="shared" si="26"/>
        <v>Y</v>
      </c>
      <c r="AJ84" s="87">
        <f t="shared" si="5"/>
        <v>10</v>
      </c>
      <c r="AK84" s="87">
        <f t="shared" si="6"/>
        <v>10</v>
      </c>
      <c r="AL84" s="87">
        <f t="shared" si="27"/>
        <v>100</v>
      </c>
      <c r="AM84" s="87">
        <f t="shared" si="28"/>
        <v>3</v>
      </c>
      <c r="AN84" s="87" t="str">
        <f t="shared" si="29"/>
        <v>Y</v>
      </c>
      <c r="AO84" s="87">
        <f t="shared" si="10"/>
        <v>10</v>
      </c>
      <c r="AP84" s="87">
        <f t="shared" si="11"/>
        <v>10</v>
      </c>
      <c r="AQ84" s="87">
        <f t="shared" si="30"/>
        <v>100</v>
      </c>
      <c r="AR84" s="87">
        <f t="shared" si="31"/>
        <v>3</v>
      </c>
      <c r="AS84" s="87" t="str">
        <f t="shared" si="32"/>
        <v>Y</v>
      </c>
      <c r="AT84" s="87">
        <f t="shared" si="15"/>
        <v>9</v>
      </c>
      <c r="AU84" s="87">
        <f t="shared" si="16"/>
        <v>10</v>
      </c>
      <c r="AV84" s="87">
        <f t="shared" si="33"/>
        <v>90</v>
      </c>
      <c r="AW84" s="87">
        <f t="shared" si="34"/>
        <v>3</v>
      </c>
      <c r="AX84" s="87" t="str">
        <f t="shared" si="35"/>
        <v>Y</v>
      </c>
      <c r="AY84" s="87">
        <f t="shared" si="20"/>
        <v>10</v>
      </c>
      <c r="AZ84" s="87">
        <f t="shared" si="21"/>
        <v>10</v>
      </c>
      <c r="BA84" s="87">
        <f t="shared" si="36"/>
        <v>100</v>
      </c>
      <c r="BB84" s="87">
        <f t="shared" si="37"/>
        <v>3</v>
      </c>
      <c r="BC84" s="87" t="str">
        <f t="shared" si="38"/>
        <v>Y</v>
      </c>
    </row>
    <row r="85" spans="1:55" x14ac:dyDescent="0.25">
      <c r="A85" s="85">
        <v>70</v>
      </c>
      <c r="B85" s="103">
        <v>2000820100075</v>
      </c>
      <c r="C85" s="105" t="s">
        <v>191</v>
      </c>
      <c r="D85" s="63">
        <v>2</v>
      </c>
      <c r="E85" s="63">
        <v>2</v>
      </c>
      <c r="F85" s="63">
        <v>1.5</v>
      </c>
      <c r="G85" s="63">
        <v>1.5</v>
      </c>
      <c r="H85" s="63">
        <v>0.5</v>
      </c>
      <c r="I85" s="63">
        <v>2</v>
      </c>
      <c r="J85" s="21"/>
      <c r="K85" s="63">
        <v>0</v>
      </c>
      <c r="L85" s="63">
        <v>2</v>
      </c>
      <c r="M85" s="63">
        <v>0.5</v>
      </c>
      <c r="N85" s="63">
        <v>3</v>
      </c>
      <c r="O85" s="63">
        <v>2.5</v>
      </c>
      <c r="P85" s="63">
        <v>2</v>
      </c>
      <c r="Q85" s="67"/>
      <c r="R85" s="67"/>
      <c r="S85" s="67"/>
      <c r="T85" s="67"/>
      <c r="U85" s="67"/>
      <c r="V85" s="67"/>
      <c r="W85" s="67"/>
      <c r="X85" s="67"/>
      <c r="Y85" s="87">
        <v>10</v>
      </c>
      <c r="Z85" s="87">
        <v>10</v>
      </c>
      <c r="AA85" s="87">
        <v>10</v>
      </c>
      <c r="AB85" s="87">
        <v>10</v>
      </c>
      <c r="AC85" s="87">
        <v>10</v>
      </c>
      <c r="AD85" s="58"/>
      <c r="AE85" s="87">
        <f t="shared" si="0"/>
        <v>13.5</v>
      </c>
      <c r="AF85" s="87">
        <f t="shared" si="1"/>
        <v>14</v>
      </c>
      <c r="AG85" s="87">
        <f t="shared" si="39"/>
        <v>96.43</v>
      </c>
      <c r="AH85" s="87">
        <f t="shared" si="25"/>
        <v>3</v>
      </c>
      <c r="AI85" s="87" t="str">
        <f t="shared" si="26"/>
        <v>Y</v>
      </c>
      <c r="AJ85" s="87">
        <f t="shared" si="5"/>
        <v>16</v>
      </c>
      <c r="AK85" s="87">
        <f t="shared" si="6"/>
        <v>21</v>
      </c>
      <c r="AL85" s="87">
        <f t="shared" si="27"/>
        <v>76.19</v>
      </c>
      <c r="AM85" s="87">
        <f t="shared" si="28"/>
        <v>3</v>
      </c>
      <c r="AN85" s="87" t="str">
        <f t="shared" si="29"/>
        <v>Y</v>
      </c>
      <c r="AO85" s="87">
        <f t="shared" si="10"/>
        <v>12</v>
      </c>
      <c r="AP85" s="87">
        <f t="shared" si="11"/>
        <v>14</v>
      </c>
      <c r="AQ85" s="87">
        <f t="shared" si="30"/>
        <v>85.71</v>
      </c>
      <c r="AR85" s="87">
        <f t="shared" si="31"/>
        <v>3</v>
      </c>
      <c r="AS85" s="87" t="str">
        <f t="shared" si="32"/>
        <v>Y</v>
      </c>
      <c r="AT85" s="87">
        <f t="shared" si="15"/>
        <v>16</v>
      </c>
      <c r="AU85" s="87">
        <f t="shared" si="16"/>
        <v>18</v>
      </c>
      <c r="AV85" s="87">
        <f t="shared" si="33"/>
        <v>88.89</v>
      </c>
      <c r="AW85" s="87">
        <f t="shared" si="34"/>
        <v>3</v>
      </c>
      <c r="AX85" s="87" t="str">
        <f t="shared" si="35"/>
        <v>Y</v>
      </c>
      <c r="AY85" s="87">
        <f t="shared" si="20"/>
        <v>12</v>
      </c>
      <c r="AZ85" s="87">
        <f t="shared" si="21"/>
        <v>13</v>
      </c>
      <c r="BA85" s="87">
        <f t="shared" si="36"/>
        <v>92.31</v>
      </c>
      <c r="BB85" s="87">
        <f t="shared" si="37"/>
        <v>3</v>
      </c>
      <c r="BC85" s="87" t="str">
        <f t="shared" si="38"/>
        <v>Y</v>
      </c>
    </row>
    <row r="86" spans="1:55" x14ac:dyDescent="0.25">
      <c r="A86" s="85">
        <v>71</v>
      </c>
      <c r="B86" s="103">
        <v>2000820100076</v>
      </c>
      <c r="C86" s="105" t="s">
        <v>192</v>
      </c>
      <c r="D86" s="63">
        <v>0</v>
      </c>
      <c r="E86" s="63">
        <v>2</v>
      </c>
      <c r="F86" s="63">
        <v>1</v>
      </c>
      <c r="G86" s="63">
        <v>0</v>
      </c>
      <c r="H86" s="63">
        <v>0</v>
      </c>
      <c r="I86" s="63">
        <v>1.5</v>
      </c>
      <c r="J86" s="21"/>
      <c r="K86" s="63"/>
      <c r="L86" s="63"/>
      <c r="M86" s="63"/>
      <c r="N86" s="63"/>
      <c r="O86" s="63"/>
      <c r="P86" s="63"/>
      <c r="Q86" s="67"/>
      <c r="R86" s="67"/>
      <c r="S86" s="67"/>
      <c r="T86" s="67"/>
      <c r="U86" s="67"/>
      <c r="V86" s="67"/>
      <c r="W86" s="67"/>
      <c r="X86" s="67"/>
      <c r="Y86" s="87">
        <v>10</v>
      </c>
      <c r="Z86" s="87">
        <v>10</v>
      </c>
      <c r="AA86" s="87">
        <v>10</v>
      </c>
      <c r="AB86" s="87">
        <v>10</v>
      </c>
      <c r="AC86" s="87">
        <v>10</v>
      </c>
      <c r="AD86" s="58"/>
      <c r="AE86" s="87">
        <f t="shared" si="0"/>
        <v>13</v>
      </c>
      <c r="AF86" s="87">
        <f t="shared" si="1"/>
        <v>14</v>
      </c>
      <c r="AG86" s="87">
        <f t="shared" si="39"/>
        <v>92.86</v>
      </c>
      <c r="AH86" s="87">
        <f t="shared" si="25"/>
        <v>3</v>
      </c>
      <c r="AI86" s="87" t="str">
        <f t="shared" si="26"/>
        <v>Y</v>
      </c>
      <c r="AJ86" s="87">
        <f t="shared" si="5"/>
        <v>11.5</v>
      </c>
      <c r="AK86" s="87">
        <f t="shared" si="6"/>
        <v>21</v>
      </c>
      <c r="AL86" s="87">
        <f t="shared" si="27"/>
        <v>54.76</v>
      </c>
      <c r="AM86" s="87">
        <f t="shared" si="28"/>
        <v>2</v>
      </c>
      <c r="AN86" s="87" t="str">
        <f t="shared" si="29"/>
        <v>N</v>
      </c>
      <c r="AO86" s="87">
        <f t="shared" si="10"/>
        <v>10</v>
      </c>
      <c r="AP86" s="87">
        <f t="shared" si="11"/>
        <v>10</v>
      </c>
      <c r="AQ86" s="87">
        <f t="shared" si="30"/>
        <v>100</v>
      </c>
      <c r="AR86" s="87">
        <f t="shared" si="31"/>
        <v>3</v>
      </c>
      <c r="AS86" s="87" t="str">
        <f t="shared" si="32"/>
        <v>Y</v>
      </c>
      <c r="AT86" s="87">
        <f t="shared" si="15"/>
        <v>10</v>
      </c>
      <c r="AU86" s="87">
        <f t="shared" si="16"/>
        <v>10</v>
      </c>
      <c r="AV86" s="87">
        <f t="shared" si="33"/>
        <v>100</v>
      </c>
      <c r="AW86" s="87">
        <f t="shared" si="34"/>
        <v>3</v>
      </c>
      <c r="AX86" s="87" t="str">
        <f t="shared" si="35"/>
        <v>Y</v>
      </c>
      <c r="AY86" s="87">
        <f t="shared" si="20"/>
        <v>10</v>
      </c>
      <c r="AZ86" s="87">
        <f t="shared" si="21"/>
        <v>10</v>
      </c>
      <c r="BA86" s="87">
        <f t="shared" si="36"/>
        <v>100</v>
      </c>
      <c r="BB86" s="87">
        <f t="shared" si="37"/>
        <v>3</v>
      </c>
      <c r="BC86" s="87" t="str">
        <f t="shared" si="38"/>
        <v>Y</v>
      </c>
    </row>
    <row r="87" spans="1:55" x14ac:dyDescent="0.25">
      <c r="A87" s="85">
        <v>72</v>
      </c>
      <c r="B87" s="103">
        <v>2000820100077</v>
      </c>
      <c r="C87" s="105" t="s">
        <v>193</v>
      </c>
      <c r="D87" s="63"/>
      <c r="E87" s="63"/>
      <c r="F87" s="63"/>
      <c r="G87" s="63"/>
      <c r="H87" s="63"/>
      <c r="I87" s="63"/>
      <c r="J87" s="21"/>
      <c r="K87" s="63"/>
      <c r="L87" s="63"/>
      <c r="M87" s="63"/>
      <c r="N87" s="63"/>
      <c r="O87" s="63"/>
      <c r="P87" s="63"/>
      <c r="Q87" s="67"/>
      <c r="R87" s="67"/>
      <c r="S87" s="67"/>
      <c r="T87" s="67"/>
      <c r="U87" s="67"/>
      <c r="V87" s="67"/>
      <c r="W87" s="67"/>
      <c r="X87" s="67"/>
      <c r="Y87" s="87">
        <v>10</v>
      </c>
      <c r="Z87" s="87">
        <v>9</v>
      </c>
      <c r="AA87" s="87">
        <v>9</v>
      </c>
      <c r="AB87" s="87">
        <v>10</v>
      </c>
      <c r="AC87" s="87">
        <v>10</v>
      </c>
      <c r="AD87" s="58"/>
      <c r="AE87" s="87">
        <f t="shared" si="0"/>
        <v>10</v>
      </c>
      <c r="AF87" s="87">
        <f t="shared" si="1"/>
        <v>10</v>
      </c>
      <c r="AG87" s="87">
        <f t="shared" si="39"/>
        <v>100</v>
      </c>
      <c r="AH87" s="87">
        <f t="shared" si="25"/>
        <v>3</v>
      </c>
      <c r="AI87" s="87" t="str">
        <f t="shared" si="26"/>
        <v>Y</v>
      </c>
      <c r="AJ87" s="87">
        <f t="shared" si="5"/>
        <v>9</v>
      </c>
      <c r="AK87" s="87">
        <f t="shared" si="6"/>
        <v>10</v>
      </c>
      <c r="AL87" s="87">
        <f t="shared" si="27"/>
        <v>90</v>
      </c>
      <c r="AM87" s="87">
        <f t="shared" si="28"/>
        <v>3</v>
      </c>
      <c r="AN87" s="87" t="str">
        <f t="shared" si="29"/>
        <v>Y</v>
      </c>
      <c r="AO87" s="87">
        <f t="shared" si="10"/>
        <v>9</v>
      </c>
      <c r="AP87" s="87">
        <f t="shared" si="11"/>
        <v>10</v>
      </c>
      <c r="AQ87" s="87">
        <f t="shared" si="30"/>
        <v>90</v>
      </c>
      <c r="AR87" s="87">
        <f t="shared" si="31"/>
        <v>3</v>
      </c>
      <c r="AS87" s="87" t="str">
        <f t="shared" si="32"/>
        <v>Y</v>
      </c>
      <c r="AT87" s="87">
        <f t="shared" si="15"/>
        <v>10</v>
      </c>
      <c r="AU87" s="87">
        <f t="shared" si="16"/>
        <v>10</v>
      </c>
      <c r="AV87" s="87">
        <f t="shared" si="33"/>
        <v>100</v>
      </c>
      <c r="AW87" s="87">
        <f t="shared" si="34"/>
        <v>3</v>
      </c>
      <c r="AX87" s="87" t="str">
        <f t="shared" si="35"/>
        <v>Y</v>
      </c>
      <c r="AY87" s="87">
        <f t="shared" si="20"/>
        <v>10</v>
      </c>
      <c r="AZ87" s="87">
        <f t="shared" si="21"/>
        <v>10</v>
      </c>
      <c r="BA87" s="87">
        <f t="shared" si="36"/>
        <v>100</v>
      </c>
      <c r="BB87" s="87">
        <f t="shared" si="37"/>
        <v>3</v>
      </c>
      <c r="BC87" s="87" t="str">
        <f t="shared" si="38"/>
        <v>Y</v>
      </c>
    </row>
    <row r="88" spans="1:55" x14ac:dyDescent="0.25">
      <c r="A88" s="85">
        <v>73</v>
      </c>
      <c r="B88" s="103">
        <v>2000820100078</v>
      </c>
      <c r="C88" s="105" t="s">
        <v>194</v>
      </c>
      <c r="D88" s="63"/>
      <c r="E88" s="63"/>
      <c r="F88" s="63"/>
      <c r="G88" s="63"/>
      <c r="H88" s="63"/>
      <c r="I88" s="63"/>
      <c r="J88" s="21"/>
      <c r="K88" s="63"/>
      <c r="L88" s="63"/>
      <c r="M88" s="63"/>
      <c r="N88" s="63"/>
      <c r="O88" s="63"/>
      <c r="P88" s="63"/>
      <c r="Q88" s="67"/>
      <c r="R88" s="67"/>
      <c r="S88" s="67"/>
      <c r="T88" s="67"/>
      <c r="U88" s="67"/>
      <c r="V88" s="67"/>
      <c r="W88" s="67"/>
      <c r="X88" s="67"/>
      <c r="Y88" s="87">
        <v>7</v>
      </c>
      <c r="Z88" s="87">
        <v>10</v>
      </c>
      <c r="AA88" s="87">
        <v>10</v>
      </c>
      <c r="AB88" s="87">
        <v>7</v>
      </c>
      <c r="AC88" s="87">
        <v>7</v>
      </c>
      <c r="AD88" s="58"/>
      <c r="AE88" s="87">
        <f t="shared" si="0"/>
        <v>7</v>
      </c>
      <c r="AF88" s="87">
        <f t="shared" si="1"/>
        <v>10</v>
      </c>
      <c r="AG88" s="87">
        <f t="shared" si="39"/>
        <v>70</v>
      </c>
      <c r="AH88" s="87">
        <f t="shared" si="25"/>
        <v>3</v>
      </c>
      <c r="AI88" s="87" t="str">
        <f t="shared" si="26"/>
        <v>Y</v>
      </c>
      <c r="AJ88" s="87">
        <f t="shared" si="5"/>
        <v>10</v>
      </c>
      <c r="AK88" s="87">
        <f t="shared" si="6"/>
        <v>10</v>
      </c>
      <c r="AL88" s="87">
        <f t="shared" si="27"/>
        <v>100</v>
      </c>
      <c r="AM88" s="87">
        <f t="shared" si="28"/>
        <v>3</v>
      </c>
      <c r="AN88" s="87" t="str">
        <f t="shared" si="29"/>
        <v>Y</v>
      </c>
      <c r="AO88" s="87">
        <f t="shared" si="10"/>
        <v>10</v>
      </c>
      <c r="AP88" s="87">
        <f t="shared" si="11"/>
        <v>10</v>
      </c>
      <c r="AQ88" s="87">
        <f t="shared" si="30"/>
        <v>100</v>
      </c>
      <c r="AR88" s="87">
        <f t="shared" si="31"/>
        <v>3</v>
      </c>
      <c r="AS88" s="87" t="str">
        <f t="shared" si="32"/>
        <v>Y</v>
      </c>
      <c r="AT88" s="87">
        <f t="shared" si="15"/>
        <v>7</v>
      </c>
      <c r="AU88" s="87">
        <f t="shared" si="16"/>
        <v>10</v>
      </c>
      <c r="AV88" s="87">
        <f t="shared" si="33"/>
        <v>70</v>
      </c>
      <c r="AW88" s="87">
        <f t="shared" si="34"/>
        <v>3</v>
      </c>
      <c r="AX88" s="87" t="str">
        <f t="shared" si="35"/>
        <v>Y</v>
      </c>
      <c r="AY88" s="87">
        <f t="shared" si="20"/>
        <v>7</v>
      </c>
      <c r="AZ88" s="87">
        <f t="shared" si="21"/>
        <v>10</v>
      </c>
      <c r="BA88" s="87">
        <f t="shared" si="36"/>
        <v>70</v>
      </c>
      <c r="BB88" s="87">
        <f t="shared" si="37"/>
        <v>3</v>
      </c>
      <c r="BC88" s="87" t="str">
        <f t="shared" si="38"/>
        <v>Y</v>
      </c>
    </row>
    <row r="89" spans="1:55" x14ac:dyDescent="0.25">
      <c r="A89" s="85">
        <v>74</v>
      </c>
      <c r="B89" s="103">
        <v>2000820100079</v>
      </c>
      <c r="C89" s="106" t="s">
        <v>195</v>
      </c>
      <c r="D89" s="63"/>
      <c r="E89" s="63"/>
      <c r="F89" s="63"/>
      <c r="G89" s="63"/>
      <c r="H89" s="63"/>
      <c r="I89" s="63"/>
      <c r="J89" s="21"/>
      <c r="K89" s="63"/>
      <c r="L89" s="63"/>
      <c r="M89" s="63"/>
      <c r="N89" s="63"/>
      <c r="O89" s="63"/>
      <c r="P89" s="63"/>
      <c r="Q89" s="67"/>
      <c r="R89" s="67"/>
      <c r="S89" s="67"/>
      <c r="T89" s="67"/>
      <c r="U89" s="67"/>
      <c r="V89" s="67"/>
      <c r="W89" s="67"/>
      <c r="X89" s="67"/>
      <c r="Y89" s="87">
        <v>9</v>
      </c>
      <c r="Z89" s="87">
        <v>10</v>
      </c>
      <c r="AA89" s="87">
        <v>10</v>
      </c>
      <c r="AB89" s="87">
        <v>9</v>
      </c>
      <c r="AC89" s="87">
        <v>9</v>
      </c>
      <c r="AD89" s="58"/>
      <c r="AE89" s="87">
        <f t="shared" si="0"/>
        <v>9</v>
      </c>
      <c r="AF89" s="87">
        <f t="shared" si="1"/>
        <v>10</v>
      </c>
      <c r="AG89" s="87">
        <f t="shared" si="39"/>
        <v>90</v>
      </c>
      <c r="AH89" s="87">
        <f t="shared" si="25"/>
        <v>3</v>
      </c>
      <c r="AI89" s="87" t="str">
        <f t="shared" si="26"/>
        <v>Y</v>
      </c>
      <c r="AJ89" s="87">
        <f t="shared" si="5"/>
        <v>10</v>
      </c>
      <c r="AK89" s="87">
        <f t="shared" si="6"/>
        <v>10</v>
      </c>
      <c r="AL89" s="87">
        <f t="shared" si="27"/>
        <v>100</v>
      </c>
      <c r="AM89" s="87">
        <f t="shared" si="28"/>
        <v>3</v>
      </c>
      <c r="AN89" s="87" t="str">
        <f t="shared" si="29"/>
        <v>Y</v>
      </c>
      <c r="AO89" s="87">
        <f t="shared" si="10"/>
        <v>10</v>
      </c>
      <c r="AP89" s="87">
        <f t="shared" si="11"/>
        <v>10</v>
      </c>
      <c r="AQ89" s="87">
        <f t="shared" si="30"/>
        <v>100</v>
      </c>
      <c r="AR89" s="87">
        <f t="shared" si="31"/>
        <v>3</v>
      </c>
      <c r="AS89" s="87" t="str">
        <f t="shared" si="32"/>
        <v>Y</v>
      </c>
      <c r="AT89" s="87">
        <f t="shared" si="15"/>
        <v>9</v>
      </c>
      <c r="AU89" s="87">
        <f t="shared" si="16"/>
        <v>10</v>
      </c>
      <c r="AV89" s="87">
        <f t="shared" si="33"/>
        <v>90</v>
      </c>
      <c r="AW89" s="87">
        <f t="shared" si="34"/>
        <v>3</v>
      </c>
      <c r="AX89" s="87" t="str">
        <f t="shared" si="35"/>
        <v>Y</v>
      </c>
      <c r="AY89" s="87">
        <f t="shared" si="20"/>
        <v>9</v>
      </c>
      <c r="AZ89" s="87">
        <f t="shared" si="21"/>
        <v>10</v>
      </c>
      <c r="BA89" s="87">
        <f t="shared" si="36"/>
        <v>90</v>
      </c>
      <c r="BB89" s="87">
        <f t="shared" si="37"/>
        <v>3</v>
      </c>
      <c r="BC89" s="87" t="str">
        <f t="shared" si="38"/>
        <v>Y</v>
      </c>
    </row>
    <row r="90" spans="1:55" x14ac:dyDescent="0.25">
      <c r="A90" s="85">
        <v>75</v>
      </c>
      <c r="B90" s="103">
        <v>2000820100080</v>
      </c>
      <c r="C90" s="106" t="s">
        <v>196</v>
      </c>
      <c r="D90" s="63"/>
      <c r="E90" s="63"/>
      <c r="F90" s="63"/>
      <c r="G90" s="63"/>
      <c r="H90" s="63"/>
      <c r="I90" s="63"/>
      <c r="J90" s="21"/>
      <c r="K90" s="63"/>
      <c r="L90" s="63"/>
      <c r="M90" s="63"/>
      <c r="N90" s="63"/>
      <c r="O90" s="63"/>
      <c r="P90" s="63"/>
      <c r="Q90" s="67"/>
      <c r="R90" s="67"/>
      <c r="S90" s="67"/>
      <c r="T90" s="67"/>
      <c r="U90" s="67"/>
      <c r="V90" s="67"/>
      <c r="W90" s="67"/>
      <c r="X90" s="67"/>
      <c r="Y90" s="87">
        <v>10</v>
      </c>
      <c r="Z90" s="87">
        <v>10</v>
      </c>
      <c r="AA90" s="87">
        <v>10</v>
      </c>
      <c r="AB90" s="87">
        <v>10</v>
      </c>
      <c r="AC90" s="87">
        <v>10</v>
      </c>
      <c r="AD90" s="58"/>
      <c r="AE90" s="87">
        <f t="shared" si="0"/>
        <v>10</v>
      </c>
      <c r="AF90" s="87">
        <f t="shared" si="1"/>
        <v>10</v>
      </c>
      <c r="AG90" s="87">
        <f t="shared" si="39"/>
        <v>100</v>
      </c>
      <c r="AH90" s="87">
        <f t="shared" si="25"/>
        <v>3</v>
      </c>
      <c r="AI90" s="87" t="str">
        <f t="shared" si="26"/>
        <v>Y</v>
      </c>
      <c r="AJ90" s="87">
        <f t="shared" si="5"/>
        <v>10</v>
      </c>
      <c r="AK90" s="87">
        <f t="shared" si="6"/>
        <v>10</v>
      </c>
      <c r="AL90" s="87">
        <f t="shared" si="27"/>
        <v>100</v>
      </c>
      <c r="AM90" s="87">
        <f t="shared" si="28"/>
        <v>3</v>
      </c>
      <c r="AN90" s="87" t="str">
        <f t="shared" si="29"/>
        <v>Y</v>
      </c>
      <c r="AO90" s="87">
        <f t="shared" si="10"/>
        <v>10</v>
      </c>
      <c r="AP90" s="87">
        <f t="shared" si="11"/>
        <v>10</v>
      </c>
      <c r="AQ90" s="87">
        <f t="shared" si="30"/>
        <v>100</v>
      </c>
      <c r="AR90" s="87">
        <f t="shared" si="31"/>
        <v>3</v>
      </c>
      <c r="AS90" s="87" t="str">
        <f t="shared" si="32"/>
        <v>Y</v>
      </c>
      <c r="AT90" s="87">
        <f t="shared" si="15"/>
        <v>10</v>
      </c>
      <c r="AU90" s="87">
        <f t="shared" si="16"/>
        <v>10</v>
      </c>
      <c r="AV90" s="87">
        <f t="shared" si="33"/>
        <v>100</v>
      </c>
      <c r="AW90" s="87">
        <f t="shared" si="34"/>
        <v>3</v>
      </c>
      <c r="AX90" s="87" t="str">
        <f t="shared" si="35"/>
        <v>Y</v>
      </c>
      <c r="AY90" s="87">
        <f t="shared" si="20"/>
        <v>10</v>
      </c>
      <c r="AZ90" s="87">
        <f t="shared" si="21"/>
        <v>10</v>
      </c>
      <c r="BA90" s="87">
        <f t="shared" si="36"/>
        <v>100</v>
      </c>
      <c r="BB90" s="87">
        <f t="shared" si="37"/>
        <v>3</v>
      </c>
      <c r="BC90" s="87" t="str">
        <f t="shared" si="38"/>
        <v>Y</v>
      </c>
    </row>
    <row r="91" spans="1:55" x14ac:dyDescent="0.25">
      <c r="A91" s="85">
        <v>76</v>
      </c>
      <c r="B91" s="103">
        <v>2000820100081</v>
      </c>
      <c r="C91" s="105" t="s">
        <v>197</v>
      </c>
      <c r="D91" s="63">
        <v>2</v>
      </c>
      <c r="E91" s="63">
        <v>2</v>
      </c>
      <c r="F91" s="63">
        <v>1.5</v>
      </c>
      <c r="G91" s="63">
        <v>0.5</v>
      </c>
      <c r="H91" s="63">
        <v>0.5</v>
      </c>
      <c r="I91" s="63">
        <v>1.5</v>
      </c>
      <c r="J91" s="21"/>
      <c r="K91" s="63">
        <v>0</v>
      </c>
      <c r="L91" s="63">
        <v>2</v>
      </c>
      <c r="M91" s="63">
        <v>0.5</v>
      </c>
      <c r="N91" s="63">
        <v>2.5</v>
      </c>
      <c r="O91" s="63">
        <v>3</v>
      </c>
      <c r="P91" s="63">
        <v>0</v>
      </c>
      <c r="Q91" s="67"/>
      <c r="R91" s="67"/>
      <c r="S91" s="67"/>
      <c r="T91" s="67"/>
      <c r="U91" s="67"/>
      <c r="V91" s="67"/>
      <c r="W91" s="67"/>
      <c r="X91" s="67"/>
      <c r="Y91" s="87">
        <v>10</v>
      </c>
      <c r="Z91" s="87">
        <v>10</v>
      </c>
      <c r="AA91" s="87">
        <v>10</v>
      </c>
      <c r="AB91" s="87">
        <v>10</v>
      </c>
      <c r="AC91" s="87">
        <v>10</v>
      </c>
      <c r="AD91" s="58"/>
      <c r="AE91" s="87">
        <f t="shared" si="0"/>
        <v>13.5</v>
      </c>
      <c r="AF91" s="87">
        <f t="shared" si="1"/>
        <v>14</v>
      </c>
      <c r="AG91" s="87">
        <f t="shared" si="39"/>
        <v>96.43</v>
      </c>
      <c r="AH91" s="87">
        <f t="shared" si="25"/>
        <v>3</v>
      </c>
      <c r="AI91" s="87" t="str">
        <f t="shared" si="26"/>
        <v>Y</v>
      </c>
      <c r="AJ91" s="87">
        <f t="shared" si="5"/>
        <v>14.5</v>
      </c>
      <c r="AK91" s="87">
        <f t="shared" si="6"/>
        <v>21</v>
      </c>
      <c r="AL91" s="87">
        <f t="shared" si="27"/>
        <v>69.05</v>
      </c>
      <c r="AM91" s="87">
        <f t="shared" si="28"/>
        <v>3</v>
      </c>
      <c r="AN91" s="87" t="str">
        <f t="shared" si="29"/>
        <v>Y</v>
      </c>
      <c r="AO91" s="87">
        <f t="shared" si="10"/>
        <v>12</v>
      </c>
      <c r="AP91" s="87">
        <f t="shared" si="11"/>
        <v>14</v>
      </c>
      <c r="AQ91" s="87">
        <f t="shared" si="30"/>
        <v>85.71</v>
      </c>
      <c r="AR91" s="87">
        <f t="shared" si="31"/>
        <v>3</v>
      </c>
      <c r="AS91" s="87" t="str">
        <f t="shared" si="32"/>
        <v>Y</v>
      </c>
      <c r="AT91" s="87">
        <f t="shared" si="15"/>
        <v>16</v>
      </c>
      <c r="AU91" s="87">
        <f t="shared" si="16"/>
        <v>18</v>
      </c>
      <c r="AV91" s="87">
        <f t="shared" si="33"/>
        <v>88.89</v>
      </c>
      <c r="AW91" s="87">
        <f t="shared" si="34"/>
        <v>3</v>
      </c>
      <c r="AX91" s="87" t="str">
        <f t="shared" si="35"/>
        <v>Y</v>
      </c>
      <c r="AY91" s="87">
        <f t="shared" si="20"/>
        <v>10</v>
      </c>
      <c r="AZ91" s="87">
        <f t="shared" si="21"/>
        <v>13</v>
      </c>
      <c r="BA91" s="87">
        <f t="shared" si="36"/>
        <v>76.92</v>
      </c>
      <c r="BB91" s="87">
        <f t="shared" si="37"/>
        <v>3</v>
      </c>
      <c r="BC91" s="87" t="str">
        <f t="shared" si="38"/>
        <v>Y</v>
      </c>
    </row>
    <row r="92" spans="1:55" x14ac:dyDescent="0.25">
      <c r="A92" s="85">
        <v>77</v>
      </c>
      <c r="B92" s="103">
        <v>2000820100082</v>
      </c>
      <c r="C92" s="105" t="s">
        <v>198</v>
      </c>
      <c r="D92" s="63"/>
      <c r="E92" s="63"/>
      <c r="F92" s="63"/>
      <c r="G92" s="63"/>
      <c r="H92" s="63"/>
      <c r="I92" s="63"/>
      <c r="J92" s="21"/>
      <c r="K92" s="63"/>
      <c r="L92" s="63"/>
      <c r="M92" s="63"/>
      <c r="N92" s="63"/>
      <c r="O92" s="63"/>
      <c r="P92" s="63"/>
      <c r="Q92" s="67"/>
      <c r="R92" s="67"/>
      <c r="S92" s="67"/>
      <c r="T92" s="67"/>
      <c r="U92" s="67"/>
      <c r="V92" s="67"/>
      <c r="W92" s="67"/>
      <c r="X92" s="67"/>
      <c r="Y92" s="87">
        <v>10</v>
      </c>
      <c r="Z92" s="87">
        <v>9</v>
      </c>
      <c r="AA92" s="87">
        <v>10</v>
      </c>
      <c r="AB92" s="87">
        <v>10</v>
      </c>
      <c r="AC92" s="87">
        <v>10</v>
      </c>
      <c r="AD92" s="58"/>
      <c r="AE92" s="87">
        <f t="shared" si="0"/>
        <v>10</v>
      </c>
      <c r="AF92" s="87">
        <f t="shared" si="1"/>
        <v>10</v>
      </c>
      <c r="AG92" s="87">
        <f t="shared" si="39"/>
        <v>100</v>
      </c>
      <c r="AH92" s="87">
        <f t="shared" si="25"/>
        <v>3</v>
      </c>
      <c r="AI92" s="87" t="str">
        <f t="shared" si="26"/>
        <v>Y</v>
      </c>
      <c r="AJ92" s="87">
        <f t="shared" si="5"/>
        <v>9</v>
      </c>
      <c r="AK92" s="87">
        <f t="shared" si="6"/>
        <v>10</v>
      </c>
      <c r="AL92" s="87">
        <f t="shared" si="27"/>
        <v>90</v>
      </c>
      <c r="AM92" s="87">
        <f t="shared" si="28"/>
        <v>3</v>
      </c>
      <c r="AN92" s="87" t="str">
        <f t="shared" si="29"/>
        <v>Y</v>
      </c>
      <c r="AO92" s="87">
        <f t="shared" si="10"/>
        <v>10</v>
      </c>
      <c r="AP92" s="87">
        <f t="shared" si="11"/>
        <v>10</v>
      </c>
      <c r="AQ92" s="87">
        <f t="shared" si="30"/>
        <v>100</v>
      </c>
      <c r="AR92" s="87">
        <f t="shared" si="31"/>
        <v>3</v>
      </c>
      <c r="AS92" s="87" t="str">
        <f t="shared" si="32"/>
        <v>Y</v>
      </c>
      <c r="AT92" s="87">
        <f t="shared" si="15"/>
        <v>10</v>
      </c>
      <c r="AU92" s="87">
        <f t="shared" si="16"/>
        <v>10</v>
      </c>
      <c r="AV92" s="87">
        <f t="shared" si="33"/>
        <v>100</v>
      </c>
      <c r="AW92" s="87">
        <f t="shared" si="34"/>
        <v>3</v>
      </c>
      <c r="AX92" s="87" t="str">
        <f t="shared" si="35"/>
        <v>Y</v>
      </c>
      <c r="AY92" s="87">
        <f t="shared" si="20"/>
        <v>10</v>
      </c>
      <c r="AZ92" s="87">
        <f t="shared" si="21"/>
        <v>10</v>
      </c>
      <c r="BA92" s="87">
        <f t="shared" si="36"/>
        <v>100</v>
      </c>
      <c r="BB92" s="87">
        <f t="shared" si="37"/>
        <v>3</v>
      </c>
      <c r="BC92" s="87" t="str">
        <f t="shared" si="38"/>
        <v>Y</v>
      </c>
    </row>
    <row r="93" spans="1:55" x14ac:dyDescent="0.25">
      <c r="A93" s="85">
        <v>78</v>
      </c>
      <c r="B93" s="103">
        <v>2000820100083</v>
      </c>
      <c r="C93" s="105" t="s">
        <v>199</v>
      </c>
      <c r="D93" s="63"/>
      <c r="E93" s="63"/>
      <c r="F93" s="63"/>
      <c r="G93" s="63"/>
      <c r="H93" s="63"/>
      <c r="I93" s="63"/>
      <c r="J93" s="21"/>
      <c r="K93" s="63">
        <v>0</v>
      </c>
      <c r="L93" s="63">
        <v>2</v>
      </c>
      <c r="M93" s="63">
        <v>0</v>
      </c>
      <c r="N93" s="63">
        <v>0</v>
      </c>
      <c r="O93" s="63">
        <v>0</v>
      </c>
      <c r="P93" s="63">
        <v>0</v>
      </c>
      <c r="Q93" s="67"/>
      <c r="R93" s="67"/>
      <c r="S93" s="67"/>
      <c r="T93" s="67"/>
      <c r="U93" s="67"/>
      <c r="V93" s="67"/>
      <c r="W93" s="67"/>
      <c r="X93" s="67"/>
      <c r="Y93" s="87">
        <v>10</v>
      </c>
      <c r="Z93" s="87">
        <v>10</v>
      </c>
      <c r="AA93" s="87">
        <v>9</v>
      </c>
      <c r="AB93" s="87">
        <v>9</v>
      </c>
      <c r="AC93" s="87">
        <v>9</v>
      </c>
      <c r="AD93" s="58"/>
      <c r="AE93" s="87">
        <f t="shared" si="0"/>
        <v>10</v>
      </c>
      <c r="AF93" s="87">
        <f t="shared" si="1"/>
        <v>10</v>
      </c>
      <c r="AG93" s="87">
        <f t="shared" si="39"/>
        <v>100</v>
      </c>
      <c r="AH93" s="87">
        <f t="shared" si="25"/>
        <v>3</v>
      </c>
      <c r="AI93" s="87" t="str">
        <f t="shared" si="26"/>
        <v>Y</v>
      </c>
      <c r="AJ93" s="87">
        <f t="shared" si="5"/>
        <v>10</v>
      </c>
      <c r="AK93" s="87">
        <f t="shared" si="6"/>
        <v>10</v>
      </c>
      <c r="AL93" s="87">
        <f t="shared" si="27"/>
        <v>100</v>
      </c>
      <c r="AM93" s="87">
        <f t="shared" si="28"/>
        <v>3</v>
      </c>
      <c r="AN93" s="87" t="str">
        <f t="shared" si="29"/>
        <v>Y</v>
      </c>
      <c r="AO93" s="87">
        <f t="shared" si="10"/>
        <v>11</v>
      </c>
      <c r="AP93" s="87">
        <f t="shared" si="11"/>
        <v>14</v>
      </c>
      <c r="AQ93" s="87">
        <f t="shared" si="30"/>
        <v>78.569999999999993</v>
      </c>
      <c r="AR93" s="87">
        <f t="shared" si="31"/>
        <v>3</v>
      </c>
      <c r="AS93" s="87" t="str">
        <f t="shared" si="32"/>
        <v>Y</v>
      </c>
      <c r="AT93" s="87">
        <f t="shared" si="15"/>
        <v>9</v>
      </c>
      <c r="AU93" s="87">
        <f t="shared" si="16"/>
        <v>18</v>
      </c>
      <c r="AV93" s="87">
        <f t="shared" si="33"/>
        <v>50</v>
      </c>
      <c r="AW93" s="87">
        <f t="shared" si="34"/>
        <v>2</v>
      </c>
      <c r="AX93" s="87" t="str">
        <f t="shared" si="35"/>
        <v>N</v>
      </c>
      <c r="AY93" s="87">
        <f t="shared" si="20"/>
        <v>9</v>
      </c>
      <c r="AZ93" s="87">
        <f t="shared" si="21"/>
        <v>13</v>
      </c>
      <c r="BA93" s="87">
        <f t="shared" si="36"/>
        <v>69.23</v>
      </c>
      <c r="BB93" s="87">
        <f t="shared" si="37"/>
        <v>3</v>
      </c>
      <c r="BC93" s="87" t="str">
        <f t="shared" si="38"/>
        <v>Y</v>
      </c>
    </row>
    <row r="94" spans="1:55" x14ac:dyDescent="0.25">
      <c r="A94" s="85">
        <v>79</v>
      </c>
      <c r="B94" s="103">
        <v>2000820100084</v>
      </c>
      <c r="C94" s="105" t="s">
        <v>200</v>
      </c>
      <c r="D94" s="63"/>
      <c r="E94" s="63"/>
      <c r="F94" s="63"/>
      <c r="G94" s="63"/>
      <c r="H94" s="63"/>
      <c r="I94" s="63"/>
      <c r="J94" s="21"/>
      <c r="K94" s="63"/>
      <c r="L94" s="63"/>
      <c r="M94" s="63"/>
      <c r="N94" s="63"/>
      <c r="O94" s="63"/>
      <c r="P94" s="63"/>
      <c r="Q94" s="67"/>
      <c r="R94" s="67"/>
      <c r="S94" s="67"/>
      <c r="T94" s="67"/>
      <c r="U94" s="67"/>
      <c r="V94" s="67"/>
      <c r="W94" s="67"/>
      <c r="X94" s="67"/>
      <c r="Y94" s="87">
        <v>7</v>
      </c>
      <c r="Z94" s="87">
        <v>7</v>
      </c>
      <c r="AA94" s="87">
        <v>7</v>
      </c>
      <c r="AB94" s="87">
        <v>10</v>
      </c>
      <c r="AC94" s="87">
        <v>10</v>
      </c>
      <c r="AD94" s="58"/>
      <c r="AE94" s="87">
        <f t="shared" si="0"/>
        <v>7</v>
      </c>
      <c r="AF94" s="87">
        <f t="shared" si="1"/>
        <v>10</v>
      </c>
      <c r="AG94" s="87">
        <f t="shared" si="39"/>
        <v>70</v>
      </c>
      <c r="AH94" s="87">
        <f t="shared" si="25"/>
        <v>3</v>
      </c>
      <c r="AI94" s="87" t="str">
        <f t="shared" si="26"/>
        <v>Y</v>
      </c>
      <c r="AJ94" s="87">
        <f t="shared" si="5"/>
        <v>7</v>
      </c>
      <c r="AK94" s="87">
        <f t="shared" si="6"/>
        <v>10</v>
      </c>
      <c r="AL94" s="87">
        <f t="shared" si="27"/>
        <v>70</v>
      </c>
      <c r="AM94" s="87">
        <f t="shared" si="28"/>
        <v>3</v>
      </c>
      <c r="AN94" s="87" t="str">
        <f t="shared" si="29"/>
        <v>Y</v>
      </c>
      <c r="AO94" s="87">
        <f t="shared" si="10"/>
        <v>7</v>
      </c>
      <c r="AP94" s="87">
        <f t="shared" si="11"/>
        <v>10</v>
      </c>
      <c r="AQ94" s="87">
        <f t="shared" si="30"/>
        <v>70</v>
      </c>
      <c r="AR94" s="87">
        <f t="shared" si="31"/>
        <v>3</v>
      </c>
      <c r="AS94" s="87" t="str">
        <f t="shared" si="32"/>
        <v>Y</v>
      </c>
      <c r="AT94" s="87">
        <f t="shared" si="15"/>
        <v>10</v>
      </c>
      <c r="AU94" s="87">
        <f t="shared" si="16"/>
        <v>10</v>
      </c>
      <c r="AV94" s="87">
        <f t="shared" si="33"/>
        <v>100</v>
      </c>
      <c r="AW94" s="87">
        <f t="shared" si="34"/>
        <v>3</v>
      </c>
      <c r="AX94" s="87" t="str">
        <f t="shared" si="35"/>
        <v>Y</v>
      </c>
      <c r="AY94" s="87">
        <f t="shared" si="20"/>
        <v>10</v>
      </c>
      <c r="AZ94" s="87">
        <f t="shared" si="21"/>
        <v>10</v>
      </c>
      <c r="BA94" s="87">
        <f t="shared" si="36"/>
        <v>100</v>
      </c>
      <c r="BB94" s="87">
        <f t="shared" si="37"/>
        <v>3</v>
      </c>
      <c r="BC94" s="87" t="str">
        <f t="shared" si="38"/>
        <v>Y</v>
      </c>
    </row>
    <row r="95" spans="1:55" x14ac:dyDescent="0.25">
      <c r="A95" s="85">
        <v>80</v>
      </c>
      <c r="B95" s="103">
        <v>2000820100085</v>
      </c>
      <c r="C95" s="105" t="s">
        <v>201</v>
      </c>
      <c r="D95" s="63"/>
      <c r="E95" s="63"/>
      <c r="F95" s="63"/>
      <c r="G95" s="63"/>
      <c r="H95" s="63"/>
      <c r="I95" s="63"/>
      <c r="J95" s="21"/>
      <c r="K95" s="63">
        <v>0</v>
      </c>
      <c r="L95" s="63">
        <v>1.5</v>
      </c>
      <c r="M95" s="63">
        <v>0</v>
      </c>
      <c r="N95" s="63">
        <v>0</v>
      </c>
      <c r="O95" s="63">
        <v>1.5</v>
      </c>
      <c r="P95" s="63">
        <v>0</v>
      </c>
      <c r="Q95" s="67"/>
      <c r="R95" s="67"/>
      <c r="S95" s="67"/>
      <c r="T95" s="67"/>
      <c r="U95" s="67"/>
      <c r="V95" s="67"/>
      <c r="W95" s="67"/>
      <c r="X95" s="67"/>
      <c r="Y95" s="87">
        <v>10</v>
      </c>
      <c r="Z95" s="87">
        <v>8</v>
      </c>
      <c r="AA95" s="87">
        <v>10</v>
      </c>
      <c r="AB95" s="87">
        <v>8</v>
      </c>
      <c r="AC95" s="87">
        <v>10</v>
      </c>
      <c r="AD95" s="58"/>
      <c r="AE95" s="87">
        <f t="shared" si="0"/>
        <v>10</v>
      </c>
      <c r="AF95" s="87">
        <f t="shared" si="1"/>
        <v>10</v>
      </c>
      <c r="AG95" s="87">
        <f t="shared" si="39"/>
        <v>100</v>
      </c>
      <c r="AH95" s="87">
        <f t="shared" si="25"/>
        <v>3</v>
      </c>
      <c r="AI95" s="87" t="str">
        <f t="shared" si="26"/>
        <v>Y</v>
      </c>
      <c r="AJ95" s="87">
        <f t="shared" si="5"/>
        <v>8</v>
      </c>
      <c r="AK95" s="87">
        <f t="shared" si="6"/>
        <v>10</v>
      </c>
      <c r="AL95" s="87">
        <f t="shared" si="27"/>
        <v>80</v>
      </c>
      <c r="AM95" s="87">
        <f t="shared" si="28"/>
        <v>3</v>
      </c>
      <c r="AN95" s="87" t="str">
        <f t="shared" si="29"/>
        <v>Y</v>
      </c>
      <c r="AO95" s="87">
        <f t="shared" si="10"/>
        <v>11.5</v>
      </c>
      <c r="AP95" s="87">
        <f t="shared" si="11"/>
        <v>14</v>
      </c>
      <c r="AQ95" s="87">
        <f t="shared" si="30"/>
        <v>82.14</v>
      </c>
      <c r="AR95" s="87">
        <f t="shared" si="31"/>
        <v>3</v>
      </c>
      <c r="AS95" s="87" t="str">
        <f t="shared" si="32"/>
        <v>Y</v>
      </c>
      <c r="AT95" s="87">
        <f t="shared" si="15"/>
        <v>9.5</v>
      </c>
      <c r="AU95" s="87">
        <f t="shared" si="16"/>
        <v>18</v>
      </c>
      <c r="AV95" s="87">
        <f t="shared" si="33"/>
        <v>52.78</v>
      </c>
      <c r="AW95" s="87">
        <f t="shared" si="34"/>
        <v>2</v>
      </c>
      <c r="AX95" s="87" t="str">
        <f t="shared" si="35"/>
        <v>N</v>
      </c>
      <c r="AY95" s="87">
        <f t="shared" si="20"/>
        <v>10</v>
      </c>
      <c r="AZ95" s="87">
        <f t="shared" si="21"/>
        <v>13</v>
      </c>
      <c r="BA95" s="87">
        <f t="shared" si="36"/>
        <v>76.92</v>
      </c>
      <c r="BB95" s="87">
        <f t="shared" si="37"/>
        <v>3</v>
      </c>
      <c r="BC95" s="87" t="str">
        <f t="shared" si="38"/>
        <v>Y</v>
      </c>
    </row>
    <row r="96" spans="1:55" x14ac:dyDescent="0.25">
      <c r="A96" s="85">
        <v>81</v>
      </c>
      <c r="B96" s="104">
        <v>2000820100086</v>
      </c>
      <c r="C96" s="107" t="s">
        <v>202</v>
      </c>
      <c r="D96" s="63"/>
      <c r="E96" s="63"/>
      <c r="F96" s="63"/>
      <c r="G96" s="63"/>
      <c r="H96" s="63"/>
      <c r="I96" s="63"/>
      <c r="J96" s="21"/>
      <c r="K96" s="63">
        <v>0</v>
      </c>
      <c r="L96" s="63">
        <v>0</v>
      </c>
      <c r="M96" s="63">
        <v>0</v>
      </c>
      <c r="N96" s="63">
        <v>0</v>
      </c>
      <c r="O96" s="63">
        <v>1</v>
      </c>
      <c r="P96" s="63">
        <v>1</v>
      </c>
      <c r="Q96" s="67"/>
      <c r="R96" s="67"/>
      <c r="S96" s="67"/>
      <c r="T96" s="67"/>
      <c r="U96" s="67"/>
      <c r="V96" s="67"/>
      <c r="W96" s="67"/>
      <c r="X96" s="67"/>
      <c r="Y96" s="87">
        <v>8</v>
      </c>
      <c r="Z96" s="87">
        <v>10</v>
      </c>
      <c r="AA96" s="87">
        <v>8</v>
      </c>
      <c r="AB96" s="87">
        <v>10</v>
      </c>
      <c r="AC96" s="87">
        <v>10</v>
      </c>
      <c r="AD96" s="58"/>
      <c r="AE96" s="87">
        <f t="shared" si="0"/>
        <v>8</v>
      </c>
      <c r="AF96" s="87">
        <f t="shared" si="1"/>
        <v>10</v>
      </c>
      <c r="AG96" s="87">
        <f t="shared" si="39"/>
        <v>80</v>
      </c>
      <c r="AH96" s="87">
        <f t="shared" si="25"/>
        <v>3</v>
      </c>
      <c r="AI96" s="87" t="str">
        <f t="shared" si="26"/>
        <v>Y</v>
      </c>
      <c r="AJ96" s="87">
        <f t="shared" si="5"/>
        <v>10</v>
      </c>
      <c r="AK96" s="87">
        <f t="shared" si="6"/>
        <v>10</v>
      </c>
      <c r="AL96" s="87">
        <f t="shared" si="27"/>
        <v>100</v>
      </c>
      <c r="AM96" s="87">
        <f t="shared" si="28"/>
        <v>3</v>
      </c>
      <c r="AN96" s="87" t="str">
        <f t="shared" si="29"/>
        <v>Y</v>
      </c>
      <c r="AO96" s="87">
        <f t="shared" si="10"/>
        <v>8</v>
      </c>
      <c r="AP96" s="87">
        <f t="shared" si="11"/>
        <v>14</v>
      </c>
      <c r="AQ96" s="87">
        <f t="shared" si="30"/>
        <v>57.14</v>
      </c>
      <c r="AR96" s="87">
        <f t="shared" si="31"/>
        <v>2</v>
      </c>
      <c r="AS96" s="87" t="str">
        <f t="shared" si="32"/>
        <v>N</v>
      </c>
      <c r="AT96" s="87">
        <f t="shared" si="15"/>
        <v>11</v>
      </c>
      <c r="AU96" s="87">
        <f t="shared" si="16"/>
        <v>18</v>
      </c>
      <c r="AV96" s="87">
        <f t="shared" si="33"/>
        <v>61.11</v>
      </c>
      <c r="AW96" s="87">
        <f t="shared" si="34"/>
        <v>3</v>
      </c>
      <c r="AX96" s="87" t="str">
        <f t="shared" si="35"/>
        <v>Y</v>
      </c>
      <c r="AY96" s="87">
        <f t="shared" si="20"/>
        <v>11</v>
      </c>
      <c r="AZ96" s="87">
        <f t="shared" si="21"/>
        <v>13</v>
      </c>
      <c r="BA96" s="87">
        <f t="shared" si="36"/>
        <v>84.62</v>
      </c>
      <c r="BB96" s="87">
        <f t="shared" si="37"/>
        <v>3</v>
      </c>
      <c r="BC96" s="87" t="str">
        <f t="shared" si="38"/>
        <v>Y</v>
      </c>
    </row>
    <row r="97" spans="1:55" x14ac:dyDescent="0.25">
      <c r="A97" s="85">
        <v>82</v>
      </c>
      <c r="B97" s="103">
        <v>2000820100087</v>
      </c>
      <c r="C97" s="105" t="s">
        <v>203</v>
      </c>
      <c r="D97" s="63">
        <v>0</v>
      </c>
      <c r="E97" s="63">
        <v>2</v>
      </c>
      <c r="F97" s="63">
        <v>2</v>
      </c>
      <c r="G97" s="63">
        <v>1.5</v>
      </c>
      <c r="H97" s="63">
        <v>1</v>
      </c>
      <c r="I97" s="63">
        <v>1.5</v>
      </c>
      <c r="J97" s="21"/>
      <c r="K97" s="63">
        <v>2</v>
      </c>
      <c r="L97" s="63">
        <v>2</v>
      </c>
      <c r="M97" s="63">
        <v>1.5</v>
      </c>
      <c r="N97" s="63">
        <v>3</v>
      </c>
      <c r="O97" s="63">
        <v>3</v>
      </c>
      <c r="P97" s="63">
        <v>2</v>
      </c>
      <c r="Q97" s="67"/>
      <c r="R97" s="67"/>
      <c r="S97" s="67"/>
      <c r="T97" s="67"/>
      <c r="U97" s="67"/>
      <c r="V97" s="67"/>
      <c r="W97" s="67"/>
      <c r="X97" s="67"/>
      <c r="Y97" s="87">
        <v>10</v>
      </c>
      <c r="Z97" s="87">
        <v>10</v>
      </c>
      <c r="AA97" s="87">
        <v>9</v>
      </c>
      <c r="AB97" s="87">
        <v>10</v>
      </c>
      <c r="AC97" s="87">
        <v>10</v>
      </c>
      <c r="AD97" s="58"/>
      <c r="AE97" s="87">
        <f t="shared" si="0"/>
        <v>14</v>
      </c>
      <c r="AF97" s="87">
        <f t="shared" si="1"/>
        <v>14</v>
      </c>
      <c r="AG97" s="87">
        <f t="shared" si="39"/>
        <v>100</v>
      </c>
      <c r="AH97" s="87">
        <f t="shared" si="25"/>
        <v>3</v>
      </c>
      <c r="AI97" s="87" t="str">
        <f t="shared" si="26"/>
        <v>Y</v>
      </c>
      <c r="AJ97" s="87">
        <f t="shared" si="5"/>
        <v>14</v>
      </c>
      <c r="AK97" s="87">
        <f t="shared" si="6"/>
        <v>21</v>
      </c>
      <c r="AL97" s="87">
        <f t="shared" si="27"/>
        <v>66.67</v>
      </c>
      <c r="AM97" s="87">
        <f t="shared" si="28"/>
        <v>3</v>
      </c>
      <c r="AN97" s="87" t="str">
        <f t="shared" si="29"/>
        <v>Y</v>
      </c>
      <c r="AO97" s="87">
        <f t="shared" si="10"/>
        <v>13</v>
      </c>
      <c r="AP97" s="87">
        <f t="shared" si="11"/>
        <v>14</v>
      </c>
      <c r="AQ97" s="87">
        <f t="shared" si="30"/>
        <v>92.86</v>
      </c>
      <c r="AR97" s="87">
        <f t="shared" si="31"/>
        <v>3</v>
      </c>
      <c r="AS97" s="87" t="str">
        <f t="shared" si="32"/>
        <v>Y</v>
      </c>
      <c r="AT97" s="87">
        <f t="shared" si="15"/>
        <v>17.5</v>
      </c>
      <c r="AU97" s="87">
        <f t="shared" si="16"/>
        <v>18</v>
      </c>
      <c r="AV97" s="87">
        <f t="shared" si="33"/>
        <v>97.22</v>
      </c>
      <c r="AW97" s="87">
        <f t="shared" si="34"/>
        <v>3</v>
      </c>
      <c r="AX97" s="87" t="str">
        <f t="shared" si="35"/>
        <v>Y</v>
      </c>
      <c r="AY97" s="87">
        <f t="shared" si="20"/>
        <v>12</v>
      </c>
      <c r="AZ97" s="87">
        <f t="shared" si="21"/>
        <v>13</v>
      </c>
      <c r="BA97" s="87">
        <f t="shared" si="36"/>
        <v>92.31</v>
      </c>
      <c r="BB97" s="87">
        <f t="shared" si="37"/>
        <v>3</v>
      </c>
      <c r="BC97" s="87" t="str">
        <f t="shared" si="38"/>
        <v>Y</v>
      </c>
    </row>
    <row r="98" spans="1:55" x14ac:dyDescent="0.25">
      <c r="A98" s="85">
        <v>83</v>
      </c>
      <c r="B98" s="103">
        <v>2000820100088</v>
      </c>
      <c r="C98" s="105" t="s">
        <v>204</v>
      </c>
      <c r="D98" s="63"/>
      <c r="E98" s="63"/>
      <c r="F98" s="63"/>
      <c r="G98" s="63"/>
      <c r="H98" s="63"/>
      <c r="I98" s="63"/>
      <c r="J98" s="21"/>
      <c r="K98" s="63">
        <v>0</v>
      </c>
      <c r="L98" s="63">
        <v>0</v>
      </c>
      <c r="M98" s="63">
        <v>0</v>
      </c>
      <c r="N98" s="63">
        <v>0</v>
      </c>
      <c r="O98" s="63">
        <v>2.5</v>
      </c>
      <c r="P98" s="63">
        <v>0</v>
      </c>
      <c r="Q98" s="67"/>
      <c r="R98" s="67"/>
      <c r="S98" s="67"/>
      <c r="T98" s="67"/>
      <c r="U98" s="67"/>
      <c r="V98" s="67"/>
      <c r="W98" s="67"/>
      <c r="X98" s="67"/>
      <c r="Y98" s="87">
        <v>10</v>
      </c>
      <c r="Z98" s="87">
        <v>10</v>
      </c>
      <c r="AA98" s="87">
        <v>10</v>
      </c>
      <c r="AB98" s="87">
        <v>10</v>
      </c>
      <c r="AC98" s="87">
        <v>9</v>
      </c>
      <c r="AD98" s="58"/>
      <c r="AE98" s="87">
        <f t="shared" si="0"/>
        <v>10</v>
      </c>
      <c r="AF98" s="87">
        <f t="shared" si="1"/>
        <v>10</v>
      </c>
      <c r="AG98" s="87">
        <f t="shared" si="39"/>
        <v>100</v>
      </c>
      <c r="AH98" s="87">
        <f t="shared" si="25"/>
        <v>3</v>
      </c>
      <c r="AI98" s="87" t="str">
        <f t="shared" si="26"/>
        <v>Y</v>
      </c>
      <c r="AJ98" s="87">
        <f t="shared" si="5"/>
        <v>10</v>
      </c>
      <c r="AK98" s="87">
        <f t="shared" si="6"/>
        <v>10</v>
      </c>
      <c r="AL98" s="87">
        <f t="shared" si="27"/>
        <v>100</v>
      </c>
      <c r="AM98" s="87">
        <f t="shared" si="28"/>
        <v>3</v>
      </c>
      <c r="AN98" s="87" t="str">
        <f t="shared" si="29"/>
        <v>Y</v>
      </c>
      <c r="AO98" s="87">
        <f t="shared" si="10"/>
        <v>10</v>
      </c>
      <c r="AP98" s="87">
        <f t="shared" si="11"/>
        <v>14</v>
      </c>
      <c r="AQ98" s="87">
        <f t="shared" si="30"/>
        <v>71.430000000000007</v>
      </c>
      <c r="AR98" s="87">
        <f t="shared" si="31"/>
        <v>3</v>
      </c>
      <c r="AS98" s="87" t="str">
        <f t="shared" si="32"/>
        <v>Y</v>
      </c>
      <c r="AT98" s="87">
        <f t="shared" si="15"/>
        <v>12.5</v>
      </c>
      <c r="AU98" s="87">
        <f t="shared" si="16"/>
        <v>18</v>
      </c>
      <c r="AV98" s="87">
        <f t="shared" si="33"/>
        <v>69.44</v>
      </c>
      <c r="AW98" s="87">
        <f t="shared" si="34"/>
        <v>3</v>
      </c>
      <c r="AX98" s="87" t="str">
        <f t="shared" si="35"/>
        <v>Y</v>
      </c>
      <c r="AY98" s="87">
        <f t="shared" si="20"/>
        <v>9</v>
      </c>
      <c r="AZ98" s="87">
        <f t="shared" si="21"/>
        <v>13</v>
      </c>
      <c r="BA98" s="87">
        <f t="shared" si="36"/>
        <v>69.23</v>
      </c>
      <c r="BB98" s="87">
        <f t="shared" si="37"/>
        <v>3</v>
      </c>
      <c r="BC98" s="87" t="str">
        <f t="shared" si="38"/>
        <v>Y</v>
      </c>
    </row>
    <row r="99" spans="1:55" x14ac:dyDescent="0.25">
      <c r="A99" s="85">
        <v>84</v>
      </c>
      <c r="B99" s="103">
        <v>2000820100089</v>
      </c>
      <c r="C99" s="105" t="s">
        <v>205</v>
      </c>
      <c r="D99" s="63">
        <v>0</v>
      </c>
      <c r="E99" s="63">
        <v>2</v>
      </c>
      <c r="F99" s="63">
        <v>0</v>
      </c>
      <c r="G99" s="63">
        <v>0</v>
      </c>
      <c r="H99" s="63">
        <v>0</v>
      </c>
      <c r="I99" s="63">
        <v>0</v>
      </c>
      <c r="J99" s="21"/>
      <c r="K99" s="63"/>
      <c r="L99" s="63"/>
      <c r="M99" s="63"/>
      <c r="N99" s="63"/>
      <c r="O99" s="63"/>
      <c r="P99" s="63"/>
      <c r="Q99" s="67"/>
      <c r="R99" s="67"/>
      <c r="S99" s="67"/>
      <c r="T99" s="67"/>
      <c r="U99" s="67"/>
      <c r="V99" s="67"/>
      <c r="W99" s="67"/>
      <c r="X99" s="67"/>
      <c r="Y99" s="87">
        <v>10</v>
      </c>
      <c r="Z99" s="87">
        <v>10</v>
      </c>
      <c r="AA99" s="87">
        <v>10</v>
      </c>
      <c r="AB99" s="87">
        <v>10</v>
      </c>
      <c r="AC99" s="87">
        <v>10</v>
      </c>
      <c r="AD99" s="58"/>
      <c r="AE99" s="87">
        <f t="shared" si="0"/>
        <v>12</v>
      </c>
      <c r="AF99" s="87">
        <f t="shared" si="1"/>
        <v>14</v>
      </c>
      <c r="AG99" s="87">
        <f t="shared" si="39"/>
        <v>85.71</v>
      </c>
      <c r="AH99" s="87">
        <f t="shared" si="25"/>
        <v>3</v>
      </c>
      <c r="AI99" s="87" t="str">
        <f t="shared" si="26"/>
        <v>Y</v>
      </c>
      <c r="AJ99" s="87">
        <f t="shared" si="5"/>
        <v>10</v>
      </c>
      <c r="AK99" s="87">
        <f t="shared" si="6"/>
        <v>21</v>
      </c>
      <c r="AL99" s="87">
        <f t="shared" si="27"/>
        <v>47.62</v>
      </c>
      <c r="AM99" s="87">
        <f t="shared" si="28"/>
        <v>2</v>
      </c>
      <c r="AN99" s="87" t="str">
        <f t="shared" si="29"/>
        <v>N</v>
      </c>
      <c r="AO99" s="87">
        <f t="shared" si="10"/>
        <v>10</v>
      </c>
      <c r="AP99" s="87">
        <f t="shared" si="11"/>
        <v>10</v>
      </c>
      <c r="AQ99" s="87">
        <f t="shared" si="30"/>
        <v>100</v>
      </c>
      <c r="AR99" s="87">
        <f t="shared" si="31"/>
        <v>3</v>
      </c>
      <c r="AS99" s="87" t="str">
        <f t="shared" si="32"/>
        <v>Y</v>
      </c>
      <c r="AT99" s="87">
        <f t="shared" si="15"/>
        <v>10</v>
      </c>
      <c r="AU99" s="87">
        <f t="shared" si="16"/>
        <v>10</v>
      </c>
      <c r="AV99" s="87">
        <f t="shared" si="33"/>
        <v>100</v>
      </c>
      <c r="AW99" s="87">
        <f t="shared" si="34"/>
        <v>3</v>
      </c>
      <c r="AX99" s="87" t="str">
        <f t="shared" si="35"/>
        <v>Y</v>
      </c>
      <c r="AY99" s="87">
        <f t="shared" si="20"/>
        <v>10</v>
      </c>
      <c r="AZ99" s="87">
        <f t="shared" si="21"/>
        <v>10</v>
      </c>
      <c r="BA99" s="87">
        <f t="shared" si="36"/>
        <v>100</v>
      </c>
      <c r="BB99" s="87">
        <f t="shared" si="37"/>
        <v>3</v>
      </c>
      <c r="BC99" s="87" t="str">
        <f t="shared" si="38"/>
        <v>Y</v>
      </c>
    </row>
    <row r="100" spans="1:55" x14ac:dyDescent="0.25">
      <c r="A100" s="85">
        <v>85</v>
      </c>
      <c r="B100" s="103">
        <v>2000820100090</v>
      </c>
      <c r="C100" s="105" t="s">
        <v>206</v>
      </c>
      <c r="D100" s="63">
        <v>0</v>
      </c>
      <c r="E100" s="63">
        <v>2</v>
      </c>
      <c r="F100" s="63">
        <v>1</v>
      </c>
      <c r="G100" s="63">
        <v>1</v>
      </c>
      <c r="H100" s="63">
        <v>1</v>
      </c>
      <c r="I100" s="63">
        <v>1.5</v>
      </c>
      <c r="J100" s="21"/>
      <c r="K100" s="63">
        <v>0</v>
      </c>
      <c r="L100" s="63">
        <v>1</v>
      </c>
      <c r="M100" s="63">
        <v>0</v>
      </c>
      <c r="N100" s="63">
        <v>3</v>
      </c>
      <c r="O100" s="63">
        <v>2</v>
      </c>
      <c r="P100" s="63">
        <v>1.5</v>
      </c>
      <c r="Q100" s="67"/>
      <c r="R100" s="67"/>
      <c r="S100" s="67"/>
      <c r="T100" s="67"/>
      <c r="U100" s="67"/>
      <c r="V100" s="67"/>
      <c r="W100" s="67"/>
      <c r="X100" s="67"/>
      <c r="Y100" s="87">
        <v>10</v>
      </c>
      <c r="Z100" s="87">
        <v>10</v>
      </c>
      <c r="AA100" s="87">
        <v>10</v>
      </c>
      <c r="AB100" s="87">
        <v>10</v>
      </c>
      <c r="AC100" s="87">
        <v>10</v>
      </c>
      <c r="AD100" s="58"/>
      <c r="AE100" s="87">
        <f t="shared" ref="AE100:AE163" si="40">SUMIFS(D100:AC100,$D$13:$AC$13,"=CO1")</f>
        <v>13</v>
      </c>
      <c r="AF100" s="87">
        <f t="shared" ref="AF100:AF163" si="41">(SUMIFS($D$15:$AC$15,$D$13:$AC$13,"=CO1")-SUMIFS($D$15:$AC$15,$D$13:$AC$13,"=CO1",D100:AC100,""))</f>
        <v>14</v>
      </c>
      <c r="AG100" s="87">
        <f t="shared" si="39"/>
        <v>92.86</v>
      </c>
      <c r="AH100" s="87">
        <f t="shared" si="25"/>
        <v>3</v>
      </c>
      <c r="AI100" s="87" t="str">
        <f t="shared" si="26"/>
        <v>Y</v>
      </c>
      <c r="AJ100" s="87">
        <f t="shared" ref="AJ100:AJ163" si="42">SUMIFS(D100:AC100,$D$13:$AC$13,"=CO2")</f>
        <v>13.5</v>
      </c>
      <c r="AK100" s="87">
        <f t="shared" ref="AK100:AK163" si="43">(SUMIFS($D$15:$AC$15,$D$13:$AC$13,"=CO2")-SUMIFS($D$15:$AC$15,$D$13:$AC$13,"=CO2",D100:AC100,""))</f>
        <v>21</v>
      </c>
      <c r="AL100" s="87">
        <f t="shared" si="27"/>
        <v>64.290000000000006</v>
      </c>
      <c r="AM100" s="87">
        <f t="shared" si="28"/>
        <v>3</v>
      </c>
      <c r="AN100" s="87" t="str">
        <f t="shared" si="29"/>
        <v>Y</v>
      </c>
      <c r="AO100" s="87">
        <f t="shared" ref="AO100:AO163" si="44">SUMIFS(D100:AC100,$D$13:$AC$13,"=CO3")</f>
        <v>11</v>
      </c>
      <c r="AP100" s="87">
        <f t="shared" ref="AP100:AP163" si="45">(SUMIFS($D$15:$AC$15,$D$13:$AC$13,"=CO3")-SUMIFS($D$15:$AC$15,$D$13:$AC$13,"=CO3",D100:AC100,""))</f>
        <v>14</v>
      </c>
      <c r="AQ100" s="87">
        <f t="shared" si="30"/>
        <v>78.569999999999993</v>
      </c>
      <c r="AR100" s="87">
        <f t="shared" si="31"/>
        <v>3</v>
      </c>
      <c r="AS100" s="87" t="str">
        <f t="shared" si="32"/>
        <v>Y</v>
      </c>
      <c r="AT100" s="87">
        <f t="shared" ref="AT100:AT163" si="46">SUMIFS(D100:AC100,$D$13:$AC$13,"=CO4")</f>
        <v>15</v>
      </c>
      <c r="AU100" s="87">
        <f t="shared" ref="AU100:AU163" si="47">(SUMIFS($D$15:$AC$15,$D$13:$AC$13,"=CO4")-SUMIFS($D$15:$AC$15,$D$13:$AC$13,"=CO4",D100:AC100,""))</f>
        <v>18</v>
      </c>
      <c r="AV100" s="87">
        <f t="shared" si="33"/>
        <v>83.33</v>
      </c>
      <c r="AW100" s="87">
        <f t="shared" si="34"/>
        <v>3</v>
      </c>
      <c r="AX100" s="87" t="str">
        <f t="shared" si="35"/>
        <v>Y</v>
      </c>
      <c r="AY100" s="87">
        <f t="shared" ref="AY100:AY163" si="48">SUMIFS(D100:AC100,$D$13:$AC$13,"=CO5")</f>
        <v>11.5</v>
      </c>
      <c r="AZ100" s="87">
        <f t="shared" ref="AZ100:AZ163" si="49">(SUMIFS($D$15:$AC$15,$D$13:$AC$13,"=CO5")-SUMIFS($D$15:$AC$15,$D$13:$AC$13,"=CO5",D100:AC100,""))</f>
        <v>13</v>
      </c>
      <c r="BA100" s="87">
        <f t="shared" si="36"/>
        <v>88.46</v>
      </c>
      <c r="BB100" s="87">
        <f t="shared" si="37"/>
        <v>3</v>
      </c>
      <c r="BC100" s="87" t="str">
        <f t="shared" si="38"/>
        <v>Y</v>
      </c>
    </row>
    <row r="101" spans="1:55" x14ac:dyDescent="0.25">
      <c r="A101" s="85">
        <v>86</v>
      </c>
      <c r="B101" s="103">
        <v>2000820100091</v>
      </c>
      <c r="C101" s="105" t="s">
        <v>207</v>
      </c>
      <c r="D101" s="63"/>
      <c r="E101" s="63"/>
      <c r="F101" s="63"/>
      <c r="G101" s="63"/>
      <c r="H101" s="63"/>
      <c r="I101" s="63"/>
      <c r="J101" s="21"/>
      <c r="K101" s="63">
        <v>0</v>
      </c>
      <c r="L101" s="63">
        <v>0</v>
      </c>
      <c r="M101" s="63">
        <v>0.5</v>
      </c>
      <c r="N101" s="63">
        <v>1</v>
      </c>
      <c r="O101" s="63">
        <v>0</v>
      </c>
      <c r="P101" s="63">
        <v>0.5</v>
      </c>
      <c r="Q101" s="67"/>
      <c r="R101" s="67"/>
      <c r="S101" s="67"/>
      <c r="T101" s="67"/>
      <c r="U101" s="67"/>
      <c r="V101" s="67"/>
      <c r="W101" s="67"/>
      <c r="X101" s="67"/>
      <c r="Y101" s="87">
        <v>10</v>
      </c>
      <c r="Z101" s="87">
        <v>10</v>
      </c>
      <c r="AA101" s="87">
        <v>10</v>
      </c>
      <c r="AB101" s="87">
        <v>10</v>
      </c>
      <c r="AC101" s="87">
        <v>10</v>
      </c>
      <c r="AD101" s="58"/>
      <c r="AE101" s="87">
        <f t="shared" si="40"/>
        <v>10</v>
      </c>
      <c r="AF101" s="87">
        <f t="shared" si="41"/>
        <v>10</v>
      </c>
      <c r="AG101" s="87">
        <f t="shared" si="39"/>
        <v>100</v>
      </c>
      <c r="AH101" s="87">
        <f t="shared" si="25"/>
        <v>3</v>
      </c>
      <c r="AI101" s="87" t="str">
        <f t="shared" si="26"/>
        <v>Y</v>
      </c>
      <c r="AJ101" s="87">
        <f t="shared" si="42"/>
        <v>10</v>
      </c>
      <c r="AK101" s="87">
        <f t="shared" si="43"/>
        <v>10</v>
      </c>
      <c r="AL101" s="87">
        <f t="shared" si="27"/>
        <v>100</v>
      </c>
      <c r="AM101" s="87">
        <f t="shared" si="28"/>
        <v>3</v>
      </c>
      <c r="AN101" s="87" t="str">
        <f t="shared" si="29"/>
        <v>Y</v>
      </c>
      <c r="AO101" s="87">
        <f t="shared" si="44"/>
        <v>10</v>
      </c>
      <c r="AP101" s="87">
        <f t="shared" si="45"/>
        <v>14</v>
      </c>
      <c r="AQ101" s="87">
        <f t="shared" si="30"/>
        <v>71.430000000000007</v>
      </c>
      <c r="AR101" s="87">
        <f t="shared" si="31"/>
        <v>3</v>
      </c>
      <c r="AS101" s="87" t="str">
        <f t="shared" si="32"/>
        <v>Y</v>
      </c>
      <c r="AT101" s="87">
        <f t="shared" si="46"/>
        <v>11.5</v>
      </c>
      <c r="AU101" s="87">
        <f t="shared" si="47"/>
        <v>18</v>
      </c>
      <c r="AV101" s="87">
        <f t="shared" si="33"/>
        <v>63.89</v>
      </c>
      <c r="AW101" s="87">
        <f t="shared" si="34"/>
        <v>3</v>
      </c>
      <c r="AX101" s="87" t="str">
        <f t="shared" si="35"/>
        <v>Y</v>
      </c>
      <c r="AY101" s="87">
        <f t="shared" si="48"/>
        <v>10.5</v>
      </c>
      <c r="AZ101" s="87">
        <f t="shared" si="49"/>
        <v>13</v>
      </c>
      <c r="BA101" s="87">
        <f t="shared" si="36"/>
        <v>80.77</v>
      </c>
      <c r="BB101" s="87">
        <f t="shared" si="37"/>
        <v>3</v>
      </c>
      <c r="BC101" s="87" t="str">
        <f t="shared" si="38"/>
        <v>Y</v>
      </c>
    </row>
    <row r="102" spans="1:55" x14ac:dyDescent="0.25">
      <c r="A102" s="85">
        <v>87</v>
      </c>
      <c r="B102" s="103">
        <v>2000820100092</v>
      </c>
      <c r="C102" s="105" t="s">
        <v>208</v>
      </c>
      <c r="D102" s="63"/>
      <c r="E102" s="63"/>
      <c r="F102" s="63"/>
      <c r="G102" s="63"/>
      <c r="H102" s="63"/>
      <c r="I102" s="63"/>
      <c r="J102" s="21"/>
      <c r="K102" s="63">
        <v>0</v>
      </c>
      <c r="L102" s="63">
        <v>2</v>
      </c>
      <c r="M102" s="63">
        <v>0</v>
      </c>
      <c r="N102" s="63">
        <v>1</v>
      </c>
      <c r="O102" s="63">
        <v>2</v>
      </c>
      <c r="P102" s="63">
        <v>0</v>
      </c>
      <c r="Q102" s="67"/>
      <c r="R102" s="67"/>
      <c r="S102" s="67"/>
      <c r="T102" s="67"/>
      <c r="U102" s="67"/>
      <c r="V102" s="67"/>
      <c r="W102" s="67"/>
      <c r="X102" s="67"/>
      <c r="Y102" s="87">
        <v>10</v>
      </c>
      <c r="Z102" s="87">
        <v>10</v>
      </c>
      <c r="AA102" s="87">
        <v>10</v>
      </c>
      <c r="AB102" s="87">
        <v>10</v>
      </c>
      <c r="AC102" s="87">
        <v>10</v>
      </c>
      <c r="AD102" s="58"/>
      <c r="AE102" s="87">
        <f t="shared" si="40"/>
        <v>10</v>
      </c>
      <c r="AF102" s="87">
        <f t="shared" si="41"/>
        <v>10</v>
      </c>
      <c r="AG102" s="87">
        <f t="shared" si="39"/>
        <v>100</v>
      </c>
      <c r="AH102" s="87">
        <f t="shared" si="25"/>
        <v>3</v>
      </c>
      <c r="AI102" s="87" t="str">
        <f t="shared" si="26"/>
        <v>Y</v>
      </c>
      <c r="AJ102" s="87">
        <f t="shared" si="42"/>
        <v>10</v>
      </c>
      <c r="AK102" s="87">
        <f t="shared" si="43"/>
        <v>10</v>
      </c>
      <c r="AL102" s="87">
        <f t="shared" si="27"/>
        <v>100</v>
      </c>
      <c r="AM102" s="87">
        <f t="shared" si="28"/>
        <v>3</v>
      </c>
      <c r="AN102" s="87" t="str">
        <f t="shared" si="29"/>
        <v>Y</v>
      </c>
      <c r="AO102" s="87">
        <f t="shared" si="44"/>
        <v>12</v>
      </c>
      <c r="AP102" s="87">
        <f t="shared" si="45"/>
        <v>14</v>
      </c>
      <c r="AQ102" s="87">
        <f t="shared" si="30"/>
        <v>85.71</v>
      </c>
      <c r="AR102" s="87">
        <f t="shared" si="31"/>
        <v>3</v>
      </c>
      <c r="AS102" s="87" t="str">
        <f t="shared" si="32"/>
        <v>Y</v>
      </c>
      <c r="AT102" s="87">
        <f t="shared" si="46"/>
        <v>13</v>
      </c>
      <c r="AU102" s="87">
        <f t="shared" si="47"/>
        <v>18</v>
      </c>
      <c r="AV102" s="87">
        <f t="shared" si="33"/>
        <v>72.22</v>
      </c>
      <c r="AW102" s="87">
        <f t="shared" si="34"/>
        <v>3</v>
      </c>
      <c r="AX102" s="87" t="str">
        <f t="shared" si="35"/>
        <v>Y</v>
      </c>
      <c r="AY102" s="87">
        <f t="shared" si="48"/>
        <v>10</v>
      </c>
      <c r="AZ102" s="87">
        <f t="shared" si="49"/>
        <v>13</v>
      </c>
      <c r="BA102" s="87">
        <f t="shared" si="36"/>
        <v>76.92</v>
      </c>
      <c r="BB102" s="87">
        <f t="shared" si="37"/>
        <v>3</v>
      </c>
      <c r="BC102" s="87" t="str">
        <f t="shared" si="38"/>
        <v>Y</v>
      </c>
    </row>
    <row r="103" spans="1:55" x14ac:dyDescent="0.25">
      <c r="A103" s="85">
        <v>88</v>
      </c>
      <c r="B103" s="103">
        <v>2000820100093</v>
      </c>
      <c r="C103" s="105" t="s">
        <v>209</v>
      </c>
      <c r="D103" s="63"/>
      <c r="E103" s="63"/>
      <c r="F103" s="63"/>
      <c r="G103" s="63"/>
      <c r="H103" s="63"/>
      <c r="I103" s="63"/>
      <c r="J103" s="21"/>
      <c r="K103" s="63">
        <v>0</v>
      </c>
      <c r="L103" s="63">
        <v>1.5</v>
      </c>
      <c r="M103" s="63">
        <v>0</v>
      </c>
      <c r="N103" s="63">
        <v>1.5</v>
      </c>
      <c r="O103" s="63">
        <v>2</v>
      </c>
      <c r="P103" s="63">
        <v>0</v>
      </c>
      <c r="Q103" s="67"/>
      <c r="R103" s="67"/>
      <c r="S103" s="67"/>
      <c r="T103" s="67"/>
      <c r="U103" s="67"/>
      <c r="V103" s="67"/>
      <c r="W103" s="67"/>
      <c r="X103" s="67"/>
      <c r="Y103" s="87">
        <v>6</v>
      </c>
      <c r="Z103" s="87">
        <v>10</v>
      </c>
      <c r="AA103" s="87">
        <v>10</v>
      </c>
      <c r="AB103" s="87">
        <v>10</v>
      </c>
      <c r="AC103" s="87">
        <v>0</v>
      </c>
      <c r="AD103" s="58"/>
      <c r="AE103" s="87">
        <f t="shared" si="40"/>
        <v>6</v>
      </c>
      <c r="AF103" s="87">
        <f t="shared" si="41"/>
        <v>10</v>
      </c>
      <c r="AG103" s="87">
        <f t="shared" si="39"/>
        <v>60</v>
      </c>
      <c r="AH103" s="87">
        <f t="shared" si="25"/>
        <v>3</v>
      </c>
      <c r="AI103" s="87" t="str">
        <f t="shared" si="26"/>
        <v>Y</v>
      </c>
      <c r="AJ103" s="87">
        <f t="shared" si="42"/>
        <v>10</v>
      </c>
      <c r="AK103" s="87">
        <f t="shared" si="43"/>
        <v>10</v>
      </c>
      <c r="AL103" s="87">
        <f t="shared" si="27"/>
        <v>100</v>
      </c>
      <c r="AM103" s="87">
        <f t="shared" si="28"/>
        <v>3</v>
      </c>
      <c r="AN103" s="87" t="str">
        <f t="shared" si="29"/>
        <v>Y</v>
      </c>
      <c r="AO103" s="87">
        <f t="shared" si="44"/>
        <v>11.5</v>
      </c>
      <c r="AP103" s="87">
        <f t="shared" si="45"/>
        <v>14</v>
      </c>
      <c r="AQ103" s="87">
        <f t="shared" si="30"/>
        <v>82.14</v>
      </c>
      <c r="AR103" s="87">
        <f t="shared" si="31"/>
        <v>3</v>
      </c>
      <c r="AS103" s="87" t="str">
        <f t="shared" si="32"/>
        <v>Y</v>
      </c>
      <c r="AT103" s="87">
        <f t="shared" si="46"/>
        <v>13.5</v>
      </c>
      <c r="AU103" s="87">
        <f t="shared" si="47"/>
        <v>18</v>
      </c>
      <c r="AV103" s="87">
        <f t="shared" si="33"/>
        <v>75</v>
      </c>
      <c r="AW103" s="87">
        <f t="shared" si="34"/>
        <v>3</v>
      </c>
      <c r="AX103" s="87" t="str">
        <f t="shared" si="35"/>
        <v>Y</v>
      </c>
      <c r="AY103" s="87">
        <f t="shared" si="48"/>
        <v>0</v>
      </c>
      <c r="AZ103" s="87">
        <f t="shared" si="49"/>
        <v>13</v>
      </c>
      <c r="BA103" s="87">
        <f t="shared" si="36"/>
        <v>0</v>
      </c>
      <c r="BB103" s="87">
        <f t="shared" si="37"/>
        <v>1</v>
      </c>
      <c r="BC103" s="87" t="str">
        <f t="shared" si="38"/>
        <v>N</v>
      </c>
    </row>
    <row r="104" spans="1:55" x14ac:dyDescent="0.25">
      <c r="A104" s="85">
        <v>89</v>
      </c>
      <c r="B104" s="103">
        <v>2000820100094</v>
      </c>
      <c r="C104" s="105" t="s">
        <v>210</v>
      </c>
      <c r="D104" s="63"/>
      <c r="E104" s="63"/>
      <c r="F104" s="63"/>
      <c r="G104" s="63"/>
      <c r="H104" s="63"/>
      <c r="I104" s="63"/>
      <c r="J104" s="21"/>
      <c r="K104" s="63">
        <v>0</v>
      </c>
      <c r="L104" s="63">
        <v>1</v>
      </c>
      <c r="M104" s="63">
        <v>0</v>
      </c>
      <c r="N104" s="63">
        <v>2</v>
      </c>
      <c r="O104" s="63">
        <v>2.5</v>
      </c>
      <c r="P104" s="63">
        <v>1.5</v>
      </c>
      <c r="Q104" s="67"/>
      <c r="R104" s="67"/>
      <c r="S104" s="67"/>
      <c r="T104" s="67"/>
      <c r="U104" s="67"/>
      <c r="V104" s="67"/>
      <c r="W104" s="67"/>
      <c r="X104" s="67"/>
      <c r="Y104" s="87">
        <v>10</v>
      </c>
      <c r="Z104" s="87">
        <v>10</v>
      </c>
      <c r="AA104" s="87">
        <v>10</v>
      </c>
      <c r="AB104" s="87">
        <v>10</v>
      </c>
      <c r="AC104" s="87">
        <v>10</v>
      </c>
      <c r="AD104" s="58"/>
      <c r="AE104" s="87">
        <f t="shared" si="40"/>
        <v>10</v>
      </c>
      <c r="AF104" s="87">
        <f t="shared" si="41"/>
        <v>10</v>
      </c>
      <c r="AG104" s="87">
        <f t="shared" si="39"/>
        <v>100</v>
      </c>
      <c r="AH104" s="87">
        <f t="shared" si="25"/>
        <v>3</v>
      </c>
      <c r="AI104" s="87" t="str">
        <f t="shared" si="26"/>
        <v>Y</v>
      </c>
      <c r="AJ104" s="87">
        <f t="shared" si="42"/>
        <v>10</v>
      </c>
      <c r="AK104" s="87">
        <f t="shared" si="43"/>
        <v>10</v>
      </c>
      <c r="AL104" s="87">
        <f t="shared" si="27"/>
        <v>100</v>
      </c>
      <c r="AM104" s="87">
        <f t="shared" si="28"/>
        <v>3</v>
      </c>
      <c r="AN104" s="87" t="str">
        <f t="shared" si="29"/>
        <v>Y</v>
      </c>
      <c r="AO104" s="87">
        <f t="shared" si="44"/>
        <v>11</v>
      </c>
      <c r="AP104" s="87">
        <f t="shared" si="45"/>
        <v>14</v>
      </c>
      <c r="AQ104" s="87">
        <f t="shared" si="30"/>
        <v>78.569999999999993</v>
      </c>
      <c r="AR104" s="87">
        <f t="shared" si="31"/>
        <v>3</v>
      </c>
      <c r="AS104" s="87" t="str">
        <f t="shared" si="32"/>
        <v>Y</v>
      </c>
      <c r="AT104" s="87">
        <f t="shared" si="46"/>
        <v>14.5</v>
      </c>
      <c r="AU104" s="87">
        <f t="shared" si="47"/>
        <v>18</v>
      </c>
      <c r="AV104" s="87">
        <f t="shared" si="33"/>
        <v>80.56</v>
      </c>
      <c r="AW104" s="87">
        <f t="shared" si="34"/>
        <v>3</v>
      </c>
      <c r="AX104" s="87" t="str">
        <f t="shared" si="35"/>
        <v>Y</v>
      </c>
      <c r="AY104" s="87">
        <f t="shared" si="48"/>
        <v>11.5</v>
      </c>
      <c r="AZ104" s="87">
        <f t="shared" si="49"/>
        <v>13</v>
      </c>
      <c r="BA104" s="87">
        <f t="shared" si="36"/>
        <v>88.46</v>
      </c>
      <c r="BB104" s="87">
        <f t="shared" si="37"/>
        <v>3</v>
      </c>
      <c r="BC104" s="87" t="str">
        <f t="shared" si="38"/>
        <v>Y</v>
      </c>
    </row>
    <row r="105" spans="1:55" x14ac:dyDescent="0.25">
      <c r="A105" s="85">
        <v>90</v>
      </c>
      <c r="B105" s="103">
        <v>2000820100095</v>
      </c>
      <c r="C105" s="105" t="s">
        <v>211</v>
      </c>
      <c r="D105" s="63"/>
      <c r="E105" s="63"/>
      <c r="F105" s="63"/>
      <c r="G105" s="63"/>
      <c r="H105" s="63"/>
      <c r="I105" s="63"/>
      <c r="J105" s="21"/>
      <c r="K105" s="63"/>
      <c r="L105" s="63"/>
      <c r="M105" s="63"/>
      <c r="N105" s="63"/>
      <c r="O105" s="63"/>
      <c r="P105" s="63"/>
      <c r="Q105" s="67"/>
      <c r="R105" s="67"/>
      <c r="S105" s="67"/>
      <c r="T105" s="67"/>
      <c r="U105" s="67"/>
      <c r="V105" s="67"/>
      <c r="W105" s="67"/>
      <c r="X105" s="67"/>
      <c r="Y105" s="87">
        <v>10</v>
      </c>
      <c r="Z105" s="87">
        <v>10</v>
      </c>
      <c r="AA105" s="87">
        <v>10</v>
      </c>
      <c r="AB105" s="87">
        <v>10</v>
      </c>
      <c r="AC105" s="87">
        <v>10</v>
      </c>
      <c r="AD105" s="58"/>
      <c r="AE105" s="87">
        <f t="shared" si="40"/>
        <v>10</v>
      </c>
      <c r="AF105" s="87">
        <f t="shared" si="41"/>
        <v>10</v>
      </c>
      <c r="AG105" s="87">
        <f t="shared" si="39"/>
        <v>100</v>
      </c>
      <c r="AH105" s="87">
        <f t="shared" si="25"/>
        <v>3</v>
      </c>
      <c r="AI105" s="87" t="str">
        <f t="shared" si="26"/>
        <v>Y</v>
      </c>
      <c r="AJ105" s="87">
        <f t="shared" si="42"/>
        <v>10</v>
      </c>
      <c r="AK105" s="87">
        <f t="shared" si="43"/>
        <v>10</v>
      </c>
      <c r="AL105" s="87">
        <f t="shared" si="27"/>
        <v>100</v>
      </c>
      <c r="AM105" s="87">
        <f t="shared" si="28"/>
        <v>3</v>
      </c>
      <c r="AN105" s="87" t="str">
        <f t="shared" si="29"/>
        <v>Y</v>
      </c>
      <c r="AO105" s="87">
        <f t="shared" si="44"/>
        <v>10</v>
      </c>
      <c r="AP105" s="87">
        <f t="shared" si="45"/>
        <v>10</v>
      </c>
      <c r="AQ105" s="87">
        <f t="shared" si="30"/>
        <v>100</v>
      </c>
      <c r="AR105" s="87">
        <f t="shared" si="31"/>
        <v>3</v>
      </c>
      <c r="AS105" s="87" t="str">
        <f t="shared" si="32"/>
        <v>Y</v>
      </c>
      <c r="AT105" s="87">
        <f t="shared" si="46"/>
        <v>10</v>
      </c>
      <c r="AU105" s="87">
        <f t="shared" si="47"/>
        <v>10</v>
      </c>
      <c r="AV105" s="87">
        <f t="shared" si="33"/>
        <v>100</v>
      </c>
      <c r="AW105" s="87">
        <f t="shared" si="34"/>
        <v>3</v>
      </c>
      <c r="AX105" s="87" t="str">
        <f t="shared" si="35"/>
        <v>Y</v>
      </c>
      <c r="AY105" s="87">
        <f t="shared" si="48"/>
        <v>10</v>
      </c>
      <c r="AZ105" s="87">
        <f t="shared" si="49"/>
        <v>10</v>
      </c>
      <c r="BA105" s="87">
        <f t="shared" si="36"/>
        <v>100</v>
      </c>
      <c r="BB105" s="87">
        <f t="shared" si="37"/>
        <v>3</v>
      </c>
      <c r="BC105" s="87" t="str">
        <f t="shared" si="38"/>
        <v>Y</v>
      </c>
    </row>
    <row r="106" spans="1:55" x14ac:dyDescent="0.25">
      <c r="A106" s="85">
        <v>91</v>
      </c>
      <c r="B106" s="103">
        <v>2000820100096</v>
      </c>
      <c r="C106" s="105" t="s">
        <v>212</v>
      </c>
      <c r="D106" s="63"/>
      <c r="E106" s="63"/>
      <c r="F106" s="63"/>
      <c r="G106" s="63"/>
      <c r="H106" s="63"/>
      <c r="I106" s="63"/>
      <c r="J106" s="21"/>
      <c r="K106" s="63">
        <v>0</v>
      </c>
      <c r="L106" s="63">
        <v>1</v>
      </c>
      <c r="M106" s="63">
        <v>0</v>
      </c>
      <c r="N106" s="63">
        <v>1</v>
      </c>
      <c r="O106" s="63">
        <v>2</v>
      </c>
      <c r="P106" s="63">
        <v>1</v>
      </c>
      <c r="Q106" s="67"/>
      <c r="R106" s="67"/>
      <c r="S106" s="67"/>
      <c r="T106" s="67"/>
      <c r="U106" s="67"/>
      <c r="V106" s="67"/>
      <c r="W106" s="67"/>
      <c r="X106" s="67"/>
      <c r="Y106" s="87">
        <v>10</v>
      </c>
      <c r="Z106" s="87">
        <v>9</v>
      </c>
      <c r="AA106" s="87">
        <v>10</v>
      </c>
      <c r="AB106" s="87">
        <v>10</v>
      </c>
      <c r="AC106" s="87">
        <v>10</v>
      </c>
      <c r="AD106" s="58"/>
      <c r="AE106" s="87">
        <f t="shared" si="40"/>
        <v>10</v>
      </c>
      <c r="AF106" s="87">
        <f t="shared" si="41"/>
        <v>10</v>
      </c>
      <c r="AG106" s="87">
        <f t="shared" si="39"/>
        <v>100</v>
      </c>
      <c r="AH106" s="87">
        <f t="shared" si="25"/>
        <v>3</v>
      </c>
      <c r="AI106" s="87" t="str">
        <f t="shared" si="26"/>
        <v>Y</v>
      </c>
      <c r="AJ106" s="87">
        <f t="shared" si="42"/>
        <v>9</v>
      </c>
      <c r="AK106" s="87">
        <f t="shared" si="43"/>
        <v>10</v>
      </c>
      <c r="AL106" s="87">
        <f t="shared" si="27"/>
        <v>90</v>
      </c>
      <c r="AM106" s="87">
        <f t="shared" si="28"/>
        <v>3</v>
      </c>
      <c r="AN106" s="87" t="str">
        <f t="shared" si="29"/>
        <v>Y</v>
      </c>
      <c r="AO106" s="87">
        <f t="shared" si="44"/>
        <v>11</v>
      </c>
      <c r="AP106" s="87">
        <f t="shared" si="45"/>
        <v>14</v>
      </c>
      <c r="AQ106" s="87">
        <f t="shared" si="30"/>
        <v>78.569999999999993</v>
      </c>
      <c r="AR106" s="87">
        <f t="shared" si="31"/>
        <v>3</v>
      </c>
      <c r="AS106" s="87" t="str">
        <f t="shared" si="32"/>
        <v>Y</v>
      </c>
      <c r="AT106" s="87">
        <f t="shared" si="46"/>
        <v>13</v>
      </c>
      <c r="AU106" s="87">
        <f t="shared" si="47"/>
        <v>18</v>
      </c>
      <c r="AV106" s="87">
        <f t="shared" si="33"/>
        <v>72.22</v>
      </c>
      <c r="AW106" s="87">
        <f t="shared" si="34"/>
        <v>3</v>
      </c>
      <c r="AX106" s="87" t="str">
        <f t="shared" si="35"/>
        <v>Y</v>
      </c>
      <c r="AY106" s="87">
        <f t="shared" si="48"/>
        <v>11</v>
      </c>
      <c r="AZ106" s="87">
        <f t="shared" si="49"/>
        <v>13</v>
      </c>
      <c r="BA106" s="87">
        <f t="shared" si="36"/>
        <v>84.62</v>
      </c>
      <c r="BB106" s="87">
        <f t="shared" si="37"/>
        <v>3</v>
      </c>
      <c r="BC106" s="87" t="str">
        <f t="shared" si="38"/>
        <v>Y</v>
      </c>
    </row>
    <row r="107" spans="1:55" x14ac:dyDescent="0.25">
      <c r="A107" s="85">
        <v>92</v>
      </c>
      <c r="B107" s="103">
        <v>2000820100097</v>
      </c>
      <c r="C107" s="105" t="s">
        <v>213</v>
      </c>
      <c r="D107" s="63"/>
      <c r="E107" s="63"/>
      <c r="F107" s="63"/>
      <c r="G107" s="63"/>
      <c r="H107" s="63"/>
      <c r="I107" s="63"/>
      <c r="J107" s="21"/>
      <c r="K107" s="63">
        <v>0</v>
      </c>
      <c r="L107" s="63">
        <v>1</v>
      </c>
      <c r="M107" s="63">
        <v>0</v>
      </c>
      <c r="N107" s="63">
        <v>2</v>
      </c>
      <c r="O107" s="63">
        <v>2</v>
      </c>
      <c r="P107" s="63">
        <v>1.5</v>
      </c>
      <c r="Q107" s="67"/>
      <c r="R107" s="67"/>
      <c r="S107" s="67"/>
      <c r="T107" s="67"/>
      <c r="U107" s="67"/>
      <c r="V107" s="67"/>
      <c r="W107" s="67"/>
      <c r="X107" s="67"/>
      <c r="Y107" s="87">
        <v>10</v>
      </c>
      <c r="Z107" s="87">
        <v>10</v>
      </c>
      <c r="AA107" s="87">
        <v>9</v>
      </c>
      <c r="AB107" s="87">
        <v>9</v>
      </c>
      <c r="AC107" s="87">
        <v>8</v>
      </c>
      <c r="AD107" s="58"/>
      <c r="AE107" s="87">
        <f t="shared" si="40"/>
        <v>10</v>
      </c>
      <c r="AF107" s="87">
        <f t="shared" si="41"/>
        <v>10</v>
      </c>
      <c r="AG107" s="87">
        <f t="shared" si="39"/>
        <v>100</v>
      </c>
      <c r="AH107" s="87">
        <f t="shared" si="25"/>
        <v>3</v>
      </c>
      <c r="AI107" s="87" t="str">
        <f t="shared" si="26"/>
        <v>Y</v>
      </c>
      <c r="AJ107" s="87">
        <f t="shared" si="42"/>
        <v>10</v>
      </c>
      <c r="AK107" s="87">
        <f t="shared" si="43"/>
        <v>10</v>
      </c>
      <c r="AL107" s="87">
        <f t="shared" si="27"/>
        <v>100</v>
      </c>
      <c r="AM107" s="87">
        <f t="shared" si="28"/>
        <v>3</v>
      </c>
      <c r="AN107" s="87" t="str">
        <f t="shared" si="29"/>
        <v>Y</v>
      </c>
      <c r="AO107" s="87">
        <f t="shared" si="44"/>
        <v>10</v>
      </c>
      <c r="AP107" s="87">
        <f t="shared" si="45"/>
        <v>14</v>
      </c>
      <c r="AQ107" s="87">
        <f t="shared" si="30"/>
        <v>71.430000000000007</v>
      </c>
      <c r="AR107" s="87">
        <f t="shared" si="31"/>
        <v>3</v>
      </c>
      <c r="AS107" s="87" t="str">
        <f t="shared" si="32"/>
        <v>Y</v>
      </c>
      <c r="AT107" s="87">
        <f t="shared" si="46"/>
        <v>13</v>
      </c>
      <c r="AU107" s="87">
        <f t="shared" si="47"/>
        <v>18</v>
      </c>
      <c r="AV107" s="87">
        <f t="shared" si="33"/>
        <v>72.22</v>
      </c>
      <c r="AW107" s="87">
        <f t="shared" si="34"/>
        <v>3</v>
      </c>
      <c r="AX107" s="87" t="str">
        <f t="shared" si="35"/>
        <v>Y</v>
      </c>
      <c r="AY107" s="87">
        <f t="shared" si="48"/>
        <v>9.5</v>
      </c>
      <c r="AZ107" s="87">
        <f t="shared" si="49"/>
        <v>13</v>
      </c>
      <c r="BA107" s="87">
        <f t="shared" si="36"/>
        <v>73.08</v>
      </c>
      <c r="BB107" s="87">
        <f t="shared" si="37"/>
        <v>3</v>
      </c>
      <c r="BC107" s="87" t="str">
        <f t="shared" si="38"/>
        <v>Y</v>
      </c>
    </row>
    <row r="108" spans="1:55" x14ac:dyDescent="0.25">
      <c r="A108" s="85">
        <v>93</v>
      </c>
      <c r="B108" s="103">
        <v>2000820100098</v>
      </c>
      <c r="C108" s="105" t="s">
        <v>214</v>
      </c>
      <c r="D108" s="63"/>
      <c r="E108" s="63"/>
      <c r="F108" s="63"/>
      <c r="G108" s="63"/>
      <c r="H108" s="63"/>
      <c r="I108" s="63"/>
      <c r="J108" s="21"/>
      <c r="K108" s="63">
        <v>0</v>
      </c>
      <c r="L108" s="63">
        <v>1.5</v>
      </c>
      <c r="M108" s="63">
        <v>0</v>
      </c>
      <c r="N108" s="63">
        <v>2</v>
      </c>
      <c r="O108" s="63">
        <v>2</v>
      </c>
      <c r="P108" s="63">
        <v>1</v>
      </c>
      <c r="Q108" s="67"/>
      <c r="R108" s="67"/>
      <c r="S108" s="67"/>
      <c r="T108" s="67"/>
      <c r="U108" s="67"/>
      <c r="V108" s="67"/>
      <c r="W108" s="67"/>
      <c r="X108" s="67"/>
      <c r="Y108" s="87">
        <v>10</v>
      </c>
      <c r="Z108" s="87">
        <v>9</v>
      </c>
      <c r="AA108" s="87">
        <v>10</v>
      </c>
      <c r="AB108" s="87">
        <v>10</v>
      </c>
      <c r="AC108" s="87">
        <v>10</v>
      </c>
      <c r="AD108" s="58"/>
      <c r="AE108" s="87">
        <f t="shared" si="40"/>
        <v>10</v>
      </c>
      <c r="AF108" s="87">
        <f t="shared" si="41"/>
        <v>10</v>
      </c>
      <c r="AG108" s="87">
        <f t="shared" si="39"/>
        <v>100</v>
      </c>
      <c r="AH108" s="87">
        <f t="shared" si="25"/>
        <v>3</v>
      </c>
      <c r="AI108" s="87" t="str">
        <f t="shared" si="26"/>
        <v>Y</v>
      </c>
      <c r="AJ108" s="87">
        <f t="shared" si="42"/>
        <v>9</v>
      </c>
      <c r="AK108" s="87">
        <f t="shared" si="43"/>
        <v>10</v>
      </c>
      <c r="AL108" s="87">
        <f t="shared" si="27"/>
        <v>90</v>
      </c>
      <c r="AM108" s="87">
        <f t="shared" si="28"/>
        <v>3</v>
      </c>
      <c r="AN108" s="87" t="str">
        <f t="shared" si="29"/>
        <v>Y</v>
      </c>
      <c r="AO108" s="87">
        <f t="shared" si="44"/>
        <v>11.5</v>
      </c>
      <c r="AP108" s="87">
        <f t="shared" si="45"/>
        <v>14</v>
      </c>
      <c r="AQ108" s="87">
        <f t="shared" si="30"/>
        <v>82.14</v>
      </c>
      <c r="AR108" s="87">
        <f t="shared" si="31"/>
        <v>3</v>
      </c>
      <c r="AS108" s="87" t="str">
        <f t="shared" si="32"/>
        <v>Y</v>
      </c>
      <c r="AT108" s="87">
        <f t="shared" si="46"/>
        <v>14</v>
      </c>
      <c r="AU108" s="87">
        <f t="shared" si="47"/>
        <v>18</v>
      </c>
      <c r="AV108" s="87">
        <f t="shared" si="33"/>
        <v>77.78</v>
      </c>
      <c r="AW108" s="87">
        <f t="shared" si="34"/>
        <v>3</v>
      </c>
      <c r="AX108" s="87" t="str">
        <f t="shared" si="35"/>
        <v>Y</v>
      </c>
      <c r="AY108" s="87">
        <f t="shared" si="48"/>
        <v>11</v>
      </c>
      <c r="AZ108" s="87">
        <f t="shared" si="49"/>
        <v>13</v>
      </c>
      <c r="BA108" s="87">
        <f t="shared" si="36"/>
        <v>84.62</v>
      </c>
      <c r="BB108" s="87">
        <f t="shared" si="37"/>
        <v>3</v>
      </c>
      <c r="BC108" s="87" t="str">
        <f t="shared" si="38"/>
        <v>Y</v>
      </c>
    </row>
    <row r="109" spans="1:55" x14ac:dyDescent="0.25">
      <c r="A109" s="85">
        <v>94</v>
      </c>
      <c r="B109" s="103">
        <v>2000820100099</v>
      </c>
      <c r="C109" s="105" t="s">
        <v>215</v>
      </c>
      <c r="D109" s="63"/>
      <c r="E109" s="63"/>
      <c r="F109" s="63"/>
      <c r="G109" s="63"/>
      <c r="H109" s="63"/>
      <c r="I109" s="63"/>
      <c r="J109" s="21"/>
      <c r="K109" s="63">
        <v>0</v>
      </c>
      <c r="L109" s="63">
        <v>1.5</v>
      </c>
      <c r="M109" s="63">
        <v>0</v>
      </c>
      <c r="N109" s="63">
        <v>3</v>
      </c>
      <c r="O109" s="63">
        <v>2.5</v>
      </c>
      <c r="P109" s="63">
        <v>2</v>
      </c>
      <c r="Q109" s="67"/>
      <c r="R109" s="67"/>
      <c r="S109" s="67"/>
      <c r="T109" s="67"/>
      <c r="U109" s="67"/>
      <c r="V109" s="67"/>
      <c r="W109" s="67"/>
      <c r="X109" s="67"/>
      <c r="Y109" s="87">
        <v>10</v>
      </c>
      <c r="Z109" s="87">
        <v>10</v>
      </c>
      <c r="AA109" s="87">
        <v>10</v>
      </c>
      <c r="AB109" s="87">
        <v>10</v>
      </c>
      <c r="AC109" s="87">
        <v>9</v>
      </c>
      <c r="AD109" s="58"/>
      <c r="AE109" s="87">
        <f t="shared" si="40"/>
        <v>10</v>
      </c>
      <c r="AF109" s="87">
        <f t="shared" si="41"/>
        <v>10</v>
      </c>
      <c r="AG109" s="87">
        <f t="shared" si="39"/>
        <v>100</v>
      </c>
      <c r="AH109" s="87">
        <f t="shared" si="25"/>
        <v>3</v>
      </c>
      <c r="AI109" s="87" t="str">
        <f t="shared" si="26"/>
        <v>Y</v>
      </c>
      <c r="AJ109" s="87">
        <f t="shared" si="42"/>
        <v>10</v>
      </c>
      <c r="AK109" s="87">
        <f t="shared" si="43"/>
        <v>10</v>
      </c>
      <c r="AL109" s="87">
        <f t="shared" si="27"/>
        <v>100</v>
      </c>
      <c r="AM109" s="87">
        <f t="shared" si="28"/>
        <v>3</v>
      </c>
      <c r="AN109" s="87" t="str">
        <f t="shared" si="29"/>
        <v>Y</v>
      </c>
      <c r="AO109" s="87">
        <f t="shared" si="44"/>
        <v>11.5</v>
      </c>
      <c r="AP109" s="87">
        <f t="shared" si="45"/>
        <v>14</v>
      </c>
      <c r="AQ109" s="87">
        <f t="shared" si="30"/>
        <v>82.14</v>
      </c>
      <c r="AR109" s="87">
        <f t="shared" si="31"/>
        <v>3</v>
      </c>
      <c r="AS109" s="87" t="str">
        <f t="shared" si="32"/>
        <v>Y</v>
      </c>
      <c r="AT109" s="87">
        <f t="shared" si="46"/>
        <v>15.5</v>
      </c>
      <c r="AU109" s="87">
        <f t="shared" si="47"/>
        <v>18</v>
      </c>
      <c r="AV109" s="87">
        <f t="shared" si="33"/>
        <v>86.11</v>
      </c>
      <c r="AW109" s="87">
        <f t="shared" si="34"/>
        <v>3</v>
      </c>
      <c r="AX109" s="87" t="str">
        <f t="shared" si="35"/>
        <v>Y</v>
      </c>
      <c r="AY109" s="87">
        <f t="shared" si="48"/>
        <v>11</v>
      </c>
      <c r="AZ109" s="87">
        <f t="shared" si="49"/>
        <v>13</v>
      </c>
      <c r="BA109" s="87">
        <f t="shared" si="36"/>
        <v>84.62</v>
      </c>
      <c r="BB109" s="87">
        <f t="shared" si="37"/>
        <v>3</v>
      </c>
      <c r="BC109" s="87" t="str">
        <f t="shared" si="38"/>
        <v>Y</v>
      </c>
    </row>
    <row r="110" spans="1:55" x14ac:dyDescent="0.25">
      <c r="A110" s="85">
        <v>95</v>
      </c>
      <c r="B110" s="103">
        <v>2000820100100</v>
      </c>
      <c r="C110" s="105" t="s">
        <v>216</v>
      </c>
      <c r="D110" s="63">
        <v>0</v>
      </c>
      <c r="E110" s="63">
        <v>2</v>
      </c>
      <c r="F110" s="63">
        <v>1</v>
      </c>
      <c r="G110" s="63">
        <v>1</v>
      </c>
      <c r="H110" s="63">
        <v>0</v>
      </c>
      <c r="I110" s="63">
        <v>1.5</v>
      </c>
      <c r="J110" s="21"/>
      <c r="K110" s="63">
        <v>2</v>
      </c>
      <c r="L110" s="63">
        <v>1</v>
      </c>
      <c r="M110" s="63">
        <v>0</v>
      </c>
      <c r="N110" s="63">
        <v>3</v>
      </c>
      <c r="O110" s="63">
        <v>2</v>
      </c>
      <c r="P110" s="63">
        <v>0</v>
      </c>
      <c r="Q110" s="67"/>
      <c r="R110" s="67"/>
      <c r="S110" s="67"/>
      <c r="T110" s="67"/>
      <c r="U110" s="67"/>
      <c r="V110" s="67"/>
      <c r="W110" s="67"/>
      <c r="X110" s="67"/>
      <c r="Y110" s="87">
        <v>10</v>
      </c>
      <c r="Z110" s="87">
        <v>10</v>
      </c>
      <c r="AA110" s="87">
        <v>9</v>
      </c>
      <c r="AB110" s="87">
        <v>10</v>
      </c>
      <c r="AC110" s="87">
        <v>10</v>
      </c>
      <c r="AD110" s="58"/>
      <c r="AE110" s="87">
        <f t="shared" si="40"/>
        <v>13</v>
      </c>
      <c r="AF110" s="87">
        <f t="shared" si="41"/>
        <v>14</v>
      </c>
      <c r="AG110" s="87">
        <f t="shared" si="39"/>
        <v>92.86</v>
      </c>
      <c r="AH110" s="87">
        <f t="shared" si="25"/>
        <v>3</v>
      </c>
      <c r="AI110" s="87" t="str">
        <f t="shared" si="26"/>
        <v>Y</v>
      </c>
      <c r="AJ110" s="87">
        <f t="shared" si="42"/>
        <v>12.5</v>
      </c>
      <c r="AK110" s="87">
        <f t="shared" si="43"/>
        <v>21</v>
      </c>
      <c r="AL110" s="87">
        <f t="shared" si="27"/>
        <v>59.52</v>
      </c>
      <c r="AM110" s="87">
        <f t="shared" si="28"/>
        <v>2</v>
      </c>
      <c r="AN110" s="87" t="str">
        <f t="shared" si="29"/>
        <v>N</v>
      </c>
      <c r="AO110" s="87">
        <f t="shared" si="44"/>
        <v>12</v>
      </c>
      <c r="AP110" s="87">
        <f t="shared" si="45"/>
        <v>14</v>
      </c>
      <c r="AQ110" s="87">
        <f t="shared" si="30"/>
        <v>85.71</v>
      </c>
      <c r="AR110" s="87">
        <f t="shared" si="31"/>
        <v>3</v>
      </c>
      <c r="AS110" s="87" t="str">
        <f t="shared" si="32"/>
        <v>Y</v>
      </c>
      <c r="AT110" s="87">
        <f t="shared" si="46"/>
        <v>15</v>
      </c>
      <c r="AU110" s="87">
        <f t="shared" si="47"/>
        <v>18</v>
      </c>
      <c r="AV110" s="87">
        <f t="shared" si="33"/>
        <v>83.33</v>
      </c>
      <c r="AW110" s="87">
        <f t="shared" si="34"/>
        <v>3</v>
      </c>
      <c r="AX110" s="87" t="str">
        <f t="shared" si="35"/>
        <v>Y</v>
      </c>
      <c r="AY110" s="87">
        <f t="shared" si="48"/>
        <v>10</v>
      </c>
      <c r="AZ110" s="87">
        <f t="shared" si="49"/>
        <v>13</v>
      </c>
      <c r="BA110" s="87">
        <f t="shared" si="36"/>
        <v>76.92</v>
      </c>
      <c r="BB110" s="87">
        <f t="shared" si="37"/>
        <v>3</v>
      </c>
      <c r="BC110" s="87" t="str">
        <f t="shared" si="38"/>
        <v>Y</v>
      </c>
    </row>
    <row r="111" spans="1:55" x14ac:dyDescent="0.25">
      <c r="A111" s="85">
        <v>96</v>
      </c>
      <c r="B111" s="103">
        <v>2000820100101</v>
      </c>
      <c r="C111" s="105" t="s">
        <v>217</v>
      </c>
      <c r="D111" s="63"/>
      <c r="E111" s="63"/>
      <c r="F111" s="63"/>
      <c r="G111" s="63"/>
      <c r="H111" s="63"/>
      <c r="I111" s="63"/>
      <c r="J111" s="21"/>
      <c r="K111" s="63">
        <v>0</v>
      </c>
      <c r="L111" s="63">
        <v>0</v>
      </c>
      <c r="M111" s="63">
        <v>0</v>
      </c>
      <c r="N111" s="63">
        <v>2.5</v>
      </c>
      <c r="O111" s="63">
        <v>2</v>
      </c>
      <c r="P111" s="63">
        <v>1.5</v>
      </c>
      <c r="Q111" s="67"/>
      <c r="R111" s="67"/>
      <c r="S111" s="67"/>
      <c r="T111" s="67"/>
      <c r="U111" s="67"/>
      <c r="V111" s="67"/>
      <c r="W111" s="67"/>
      <c r="X111" s="67"/>
      <c r="Y111" s="87">
        <v>10</v>
      </c>
      <c r="Z111" s="87">
        <v>9</v>
      </c>
      <c r="AA111" s="87">
        <v>10</v>
      </c>
      <c r="AB111" s="87">
        <v>10</v>
      </c>
      <c r="AC111" s="87">
        <v>10</v>
      </c>
      <c r="AD111" s="58"/>
      <c r="AE111" s="87">
        <f t="shared" si="40"/>
        <v>10</v>
      </c>
      <c r="AF111" s="87">
        <f t="shared" si="41"/>
        <v>10</v>
      </c>
      <c r="AG111" s="87">
        <f t="shared" si="39"/>
        <v>100</v>
      </c>
      <c r="AH111" s="87">
        <f t="shared" si="25"/>
        <v>3</v>
      </c>
      <c r="AI111" s="87" t="str">
        <f t="shared" si="26"/>
        <v>Y</v>
      </c>
      <c r="AJ111" s="87">
        <f t="shared" si="42"/>
        <v>9</v>
      </c>
      <c r="AK111" s="87">
        <f t="shared" si="43"/>
        <v>10</v>
      </c>
      <c r="AL111" s="87">
        <f t="shared" si="27"/>
        <v>90</v>
      </c>
      <c r="AM111" s="87">
        <f t="shared" si="28"/>
        <v>3</v>
      </c>
      <c r="AN111" s="87" t="str">
        <f t="shared" si="29"/>
        <v>Y</v>
      </c>
      <c r="AO111" s="87">
        <f t="shared" si="44"/>
        <v>10</v>
      </c>
      <c r="AP111" s="87">
        <f t="shared" si="45"/>
        <v>14</v>
      </c>
      <c r="AQ111" s="87">
        <f t="shared" si="30"/>
        <v>71.430000000000007</v>
      </c>
      <c r="AR111" s="87">
        <f t="shared" si="31"/>
        <v>3</v>
      </c>
      <c r="AS111" s="87" t="str">
        <f t="shared" si="32"/>
        <v>Y</v>
      </c>
      <c r="AT111" s="87">
        <f t="shared" si="46"/>
        <v>14.5</v>
      </c>
      <c r="AU111" s="87">
        <f t="shared" si="47"/>
        <v>18</v>
      </c>
      <c r="AV111" s="87">
        <f t="shared" si="33"/>
        <v>80.56</v>
      </c>
      <c r="AW111" s="87">
        <f t="shared" si="34"/>
        <v>3</v>
      </c>
      <c r="AX111" s="87" t="str">
        <f t="shared" si="35"/>
        <v>Y</v>
      </c>
      <c r="AY111" s="87">
        <f t="shared" si="48"/>
        <v>11.5</v>
      </c>
      <c r="AZ111" s="87">
        <f t="shared" si="49"/>
        <v>13</v>
      </c>
      <c r="BA111" s="87">
        <f t="shared" si="36"/>
        <v>88.46</v>
      </c>
      <c r="BB111" s="87">
        <f t="shared" si="37"/>
        <v>3</v>
      </c>
      <c r="BC111" s="87" t="str">
        <f t="shared" si="38"/>
        <v>Y</v>
      </c>
    </row>
    <row r="112" spans="1:55" x14ac:dyDescent="0.25">
      <c r="A112" s="85">
        <v>97</v>
      </c>
      <c r="B112" s="103">
        <v>2000820100102</v>
      </c>
      <c r="C112" s="105" t="s">
        <v>218</v>
      </c>
      <c r="D112" s="63">
        <v>0</v>
      </c>
      <c r="E112" s="63">
        <v>0</v>
      </c>
      <c r="F112" s="63">
        <v>0</v>
      </c>
      <c r="G112" s="63">
        <v>0</v>
      </c>
      <c r="H112" s="63">
        <v>0</v>
      </c>
      <c r="I112" s="63">
        <v>0</v>
      </c>
      <c r="J112" s="21"/>
      <c r="K112" s="63">
        <v>0</v>
      </c>
      <c r="L112" s="63">
        <v>0</v>
      </c>
      <c r="M112" s="63">
        <v>0</v>
      </c>
      <c r="N112" s="63">
        <v>2</v>
      </c>
      <c r="O112" s="63">
        <v>0</v>
      </c>
      <c r="P112" s="63">
        <v>2.5</v>
      </c>
      <c r="Q112" s="67"/>
      <c r="R112" s="67"/>
      <c r="S112" s="67"/>
      <c r="T112" s="67"/>
      <c r="U112" s="67"/>
      <c r="V112" s="67"/>
      <c r="W112" s="67"/>
      <c r="X112" s="67"/>
      <c r="Y112" s="87">
        <v>10</v>
      </c>
      <c r="Z112" s="87">
        <v>10</v>
      </c>
      <c r="AA112" s="87">
        <v>10</v>
      </c>
      <c r="AB112" s="87">
        <v>9</v>
      </c>
      <c r="AC112" s="87">
        <v>10</v>
      </c>
      <c r="AD112" s="58"/>
      <c r="AE112" s="87">
        <f t="shared" si="40"/>
        <v>10</v>
      </c>
      <c r="AF112" s="87">
        <f t="shared" si="41"/>
        <v>14</v>
      </c>
      <c r="AG112" s="87">
        <f t="shared" si="39"/>
        <v>71.430000000000007</v>
      </c>
      <c r="AH112" s="87">
        <f t="shared" si="25"/>
        <v>3</v>
      </c>
      <c r="AI112" s="87" t="str">
        <f t="shared" si="26"/>
        <v>Y</v>
      </c>
      <c r="AJ112" s="87">
        <f t="shared" si="42"/>
        <v>10</v>
      </c>
      <c r="AK112" s="87">
        <f t="shared" si="43"/>
        <v>21</v>
      </c>
      <c r="AL112" s="87">
        <f t="shared" si="27"/>
        <v>47.62</v>
      </c>
      <c r="AM112" s="87">
        <f t="shared" si="28"/>
        <v>2</v>
      </c>
      <c r="AN112" s="87" t="str">
        <f t="shared" si="29"/>
        <v>N</v>
      </c>
      <c r="AO112" s="87">
        <f t="shared" si="44"/>
        <v>10</v>
      </c>
      <c r="AP112" s="87">
        <f t="shared" si="45"/>
        <v>14</v>
      </c>
      <c r="AQ112" s="87">
        <f t="shared" si="30"/>
        <v>71.430000000000007</v>
      </c>
      <c r="AR112" s="87">
        <f t="shared" si="31"/>
        <v>3</v>
      </c>
      <c r="AS112" s="87" t="str">
        <f t="shared" si="32"/>
        <v>Y</v>
      </c>
      <c r="AT112" s="87">
        <f t="shared" si="46"/>
        <v>11</v>
      </c>
      <c r="AU112" s="87">
        <f t="shared" si="47"/>
        <v>18</v>
      </c>
      <c r="AV112" s="87">
        <f t="shared" si="33"/>
        <v>61.11</v>
      </c>
      <c r="AW112" s="87">
        <f t="shared" si="34"/>
        <v>3</v>
      </c>
      <c r="AX112" s="87" t="str">
        <f t="shared" si="35"/>
        <v>Y</v>
      </c>
      <c r="AY112" s="87">
        <f t="shared" si="48"/>
        <v>12.5</v>
      </c>
      <c r="AZ112" s="87">
        <f t="shared" si="49"/>
        <v>13</v>
      </c>
      <c r="BA112" s="87">
        <f t="shared" si="36"/>
        <v>96.15</v>
      </c>
      <c r="BB112" s="87">
        <f t="shared" si="37"/>
        <v>3</v>
      </c>
      <c r="BC112" s="87" t="str">
        <f t="shared" si="38"/>
        <v>Y</v>
      </c>
    </row>
    <row r="113" spans="1:55" x14ac:dyDescent="0.25">
      <c r="A113" s="85">
        <v>98</v>
      </c>
      <c r="B113" s="103">
        <v>2000820100103</v>
      </c>
      <c r="C113" s="105" t="s">
        <v>219</v>
      </c>
      <c r="D113" s="63">
        <v>0</v>
      </c>
      <c r="E113" s="63">
        <v>0.5</v>
      </c>
      <c r="F113" s="63">
        <v>0.5</v>
      </c>
      <c r="G113" s="63">
        <v>0</v>
      </c>
      <c r="H113" s="63">
        <v>0</v>
      </c>
      <c r="I113" s="63">
        <v>0</v>
      </c>
      <c r="J113" s="21"/>
      <c r="K113" s="63">
        <v>0</v>
      </c>
      <c r="L113" s="63">
        <v>1</v>
      </c>
      <c r="M113" s="63">
        <v>0</v>
      </c>
      <c r="N113" s="63">
        <v>0.5</v>
      </c>
      <c r="O113" s="63">
        <v>0</v>
      </c>
      <c r="P113" s="63">
        <v>0</v>
      </c>
      <c r="Q113" s="67"/>
      <c r="R113" s="67"/>
      <c r="S113" s="67"/>
      <c r="T113" s="67"/>
      <c r="U113" s="67"/>
      <c r="V113" s="67"/>
      <c r="W113" s="67"/>
      <c r="X113" s="67"/>
      <c r="Y113" s="87">
        <v>10</v>
      </c>
      <c r="Z113" s="87">
        <v>10</v>
      </c>
      <c r="AA113" s="87">
        <v>9</v>
      </c>
      <c r="AB113" s="87">
        <v>10</v>
      </c>
      <c r="AC113" s="87">
        <v>10</v>
      </c>
      <c r="AD113" s="58"/>
      <c r="AE113" s="87">
        <f t="shared" si="40"/>
        <v>11</v>
      </c>
      <c r="AF113" s="87">
        <f t="shared" si="41"/>
        <v>14</v>
      </c>
      <c r="AG113" s="87">
        <f t="shared" si="39"/>
        <v>78.569999999999993</v>
      </c>
      <c r="AH113" s="87">
        <f t="shared" si="25"/>
        <v>3</v>
      </c>
      <c r="AI113" s="87" t="str">
        <f t="shared" si="26"/>
        <v>Y</v>
      </c>
      <c r="AJ113" s="87">
        <f t="shared" si="42"/>
        <v>10</v>
      </c>
      <c r="AK113" s="87">
        <f t="shared" si="43"/>
        <v>21</v>
      </c>
      <c r="AL113" s="87">
        <f t="shared" si="27"/>
        <v>47.62</v>
      </c>
      <c r="AM113" s="87">
        <f t="shared" si="28"/>
        <v>2</v>
      </c>
      <c r="AN113" s="87" t="str">
        <f t="shared" si="29"/>
        <v>N</v>
      </c>
      <c r="AO113" s="87">
        <f t="shared" si="44"/>
        <v>10</v>
      </c>
      <c r="AP113" s="87">
        <f t="shared" si="45"/>
        <v>14</v>
      </c>
      <c r="AQ113" s="87">
        <f t="shared" si="30"/>
        <v>71.430000000000007</v>
      </c>
      <c r="AR113" s="87">
        <f t="shared" si="31"/>
        <v>3</v>
      </c>
      <c r="AS113" s="87" t="str">
        <f t="shared" si="32"/>
        <v>Y</v>
      </c>
      <c r="AT113" s="87">
        <f t="shared" si="46"/>
        <v>10.5</v>
      </c>
      <c r="AU113" s="87">
        <f t="shared" si="47"/>
        <v>18</v>
      </c>
      <c r="AV113" s="87">
        <f t="shared" si="33"/>
        <v>58.33</v>
      </c>
      <c r="AW113" s="87">
        <f t="shared" si="34"/>
        <v>2</v>
      </c>
      <c r="AX113" s="87" t="str">
        <f t="shared" si="35"/>
        <v>N</v>
      </c>
      <c r="AY113" s="87">
        <f t="shared" si="48"/>
        <v>10</v>
      </c>
      <c r="AZ113" s="87">
        <f t="shared" si="49"/>
        <v>13</v>
      </c>
      <c r="BA113" s="87">
        <f t="shared" si="36"/>
        <v>76.92</v>
      </c>
      <c r="BB113" s="87">
        <f t="shared" si="37"/>
        <v>3</v>
      </c>
      <c r="BC113" s="87" t="str">
        <f t="shared" si="38"/>
        <v>Y</v>
      </c>
    </row>
    <row r="114" spans="1:55" x14ac:dyDescent="0.25">
      <c r="A114" s="85">
        <v>99</v>
      </c>
      <c r="B114" s="103">
        <v>2000820100104</v>
      </c>
      <c r="C114" s="105" t="s">
        <v>220</v>
      </c>
      <c r="D114" s="63">
        <v>0</v>
      </c>
      <c r="E114" s="63">
        <v>2</v>
      </c>
      <c r="F114" s="63">
        <v>1</v>
      </c>
      <c r="G114" s="63">
        <v>0</v>
      </c>
      <c r="H114" s="63">
        <v>0</v>
      </c>
      <c r="I114" s="63">
        <v>1.5</v>
      </c>
      <c r="J114" s="21"/>
      <c r="K114" s="63">
        <v>1</v>
      </c>
      <c r="L114" s="63">
        <v>1</v>
      </c>
      <c r="M114" s="63">
        <v>2</v>
      </c>
      <c r="N114" s="63">
        <v>3</v>
      </c>
      <c r="O114" s="63">
        <v>3</v>
      </c>
      <c r="P114" s="63">
        <v>1.5</v>
      </c>
      <c r="Q114" s="67"/>
      <c r="R114" s="67"/>
      <c r="S114" s="67"/>
      <c r="T114" s="67"/>
      <c r="U114" s="67"/>
      <c r="V114" s="67"/>
      <c r="W114" s="67"/>
      <c r="X114" s="67"/>
      <c r="Y114" s="87">
        <v>10</v>
      </c>
      <c r="Z114" s="87">
        <v>10</v>
      </c>
      <c r="AA114" s="87">
        <v>10</v>
      </c>
      <c r="AB114" s="87">
        <v>10</v>
      </c>
      <c r="AC114" s="87">
        <v>10</v>
      </c>
      <c r="AD114" s="58"/>
      <c r="AE114" s="87">
        <f t="shared" si="40"/>
        <v>13</v>
      </c>
      <c r="AF114" s="87">
        <f t="shared" si="41"/>
        <v>14</v>
      </c>
      <c r="AG114" s="87">
        <f t="shared" si="39"/>
        <v>92.86</v>
      </c>
      <c r="AH114" s="87">
        <f t="shared" si="25"/>
        <v>3</v>
      </c>
      <c r="AI114" s="87" t="str">
        <f t="shared" si="26"/>
        <v>Y</v>
      </c>
      <c r="AJ114" s="87">
        <f t="shared" si="42"/>
        <v>11.5</v>
      </c>
      <c r="AK114" s="87">
        <f t="shared" si="43"/>
        <v>21</v>
      </c>
      <c r="AL114" s="87">
        <f t="shared" si="27"/>
        <v>54.76</v>
      </c>
      <c r="AM114" s="87">
        <f t="shared" si="28"/>
        <v>2</v>
      </c>
      <c r="AN114" s="87" t="str">
        <f t="shared" si="29"/>
        <v>N</v>
      </c>
      <c r="AO114" s="87">
        <f t="shared" si="44"/>
        <v>12</v>
      </c>
      <c r="AP114" s="87">
        <f t="shared" si="45"/>
        <v>14</v>
      </c>
      <c r="AQ114" s="87">
        <f t="shared" si="30"/>
        <v>85.71</v>
      </c>
      <c r="AR114" s="87">
        <f t="shared" si="31"/>
        <v>3</v>
      </c>
      <c r="AS114" s="87" t="str">
        <f t="shared" si="32"/>
        <v>Y</v>
      </c>
      <c r="AT114" s="87">
        <f t="shared" si="46"/>
        <v>18</v>
      </c>
      <c r="AU114" s="87">
        <f t="shared" si="47"/>
        <v>18</v>
      </c>
      <c r="AV114" s="87">
        <f t="shared" si="33"/>
        <v>100</v>
      </c>
      <c r="AW114" s="87">
        <f t="shared" si="34"/>
        <v>3</v>
      </c>
      <c r="AX114" s="87" t="str">
        <f t="shared" si="35"/>
        <v>Y</v>
      </c>
      <c r="AY114" s="87">
        <f t="shared" si="48"/>
        <v>11.5</v>
      </c>
      <c r="AZ114" s="87">
        <f t="shared" si="49"/>
        <v>13</v>
      </c>
      <c r="BA114" s="87">
        <f t="shared" si="36"/>
        <v>88.46</v>
      </c>
      <c r="BB114" s="87">
        <f t="shared" si="37"/>
        <v>3</v>
      </c>
      <c r="BC114" s="87" t="str">
        <f t="shared" si="38"/>
        <v>Y</v>
      </c>
    </row>
    <row r="115" spans="1:55" x14ac:dyDescent="0.25">
      <c r="A115" s="85">
        <v>100</v>
      </c>
      <c r="B115" s="103">
        <v>2000820100105</v>
      </c>
      <c r="C115" s="105" t="s">
        <v>221</v>
      </c>
      <c r="D115" s="63"/>
      <c r="E115" s="63"/>
      <c r="F115" s="63"/>
      <c r="G115" s="63"/>
      <c r="H115" s="63"/>
      <c r="I115" s="63"/>
      <c r="J115" s="21"/>
      <c r="K115" s="63"/>
      <c r="L115" s="63"/>
      <c r="M115" s="63"/>
      <c r="N115" s="63"/>
      <c r="O115" s="63"/>
      <c r="P115" s="63"/>
      <c r="Q115" s="67"/>
      <c r="R115" s="67"/>
      <c r="S115" s="67"/>
      <c r="T115" s="67"/>
      <c r="U115" s="67"/>
      <c r="V115" s="67"/>
      <c r="W115" s="67"/>
      <c r="X115" s="67"/>
      <c r="Y115" s="87">
        <v>10</v>
      </c>
      <c r="Z115" s="87">
        <v>10</v>
      </c>
      <c r="AA115" s="87">
        <v>10</v>
      </c>
      <c r="AB115" s="87">
        <v>10</v>
      </c>
      <c r="AC115" s="87">
        <v>10</v>
      </c>
      <c r="AD115" s="58"/>
      <c r="AE115" s="87">
        <f t="shared" si="40"/>
        <v>10</v>
      </c>
      <c r="AF115" s="87">
        <f t="shared" si="41"/>
        <v>10</v>
      </c>
      <c r="AG115" s="87">
        <f t="shared" si="39"/>
        <v>100</v>
      </c>
      <c r="AH115" s="87">
        <f t="shared" si="25"/>
        <v>3</v>
      </c>
      <c r="AI115" s="87" t="str">
        <f t="shared" si="26"/>
        <v>Y</v>
      </c>
      <c r="AJ115" s="87">
        <f t="shared" si="42"/>
        <v>10</v>
      </c>
      <c r="AK115" s="87">
        <f t="shared" si="43"/>
        <v>10</v>
      </c>
      <c r="AL115" s="87">
        <f t="shared" si="27"/>
        <v>100</v>
      </c>
      <c r="AM115" s="87">
        <f t="shared" si="28"/>
        <v>3</v>
      </c>
      <c r="AN115" s="87" t="str">
        <f t="shared" si="29"/>
        <v>Y</v>
      </c>
      <c r="AO115" s="87">
        <f t="shared" si="44"/>
        <v>10</v>
      </c>
      <c r="AP115" s="87">
        <f t="shared" si="45"/>
        <v>10</v>
      </c>
      <c r="AQ115" s="87">
        <f t="shared" si="30"/>
        <v>100</v>
      </c>
      <c r="AR115" s="87">
        <f t="shared" si="31"/>
        <v>3</v>
      </c>
      <c r="AS115" s="87" t="str">
        <f t="shared" si="32"/>
        <v>Y</v>
      </c>
      <c r="AT115" s="87">
        <f t="shared" si="46"/>
        <v>10</v>
      </c>
      <c r="AU115" s="87">
        <f t="shared" si="47"/>
        <v>10</v>
      </c>
      <c r="AV115" s="87">
        <f t="shared" si="33"/>
        <v>100</v>
      </c>
      <c r="AW115" s="87">
        <f t="shared" si="34"/>
        <v>3</v>
      </c>
      <c r="AX115" s="87" t="str">
        <f t="shared" si="35"/>
        <v>Y</v>
      </c>
      <c r="AY115" s="87">
        <f t="shared" si="48"/>
        <v>10</v>
      </c>
      <c r="AZ115" s="87">
        <f t="shared" si="49"/>
        <v>10</v>
      </c>
      <c r="BA115" s="87">
        <f t="shared" si="36"/>
        <v>100</v>
      </c>
      <c r="BB115" s="87">
        <f t="shared" si="37"/>
        <v>3</v>
      </c>
      <c r="BC115" s="87" t="str">
        <f t="shared" si="38"/>
        <v>Y</v>
      </c>
    </row>
    <row r="116" spans="1:55" x14ac:dyDescent="0.25">
      <c r="A116" s="85">
        <v>101</v>
      </c>
      <c r="B116" s="103">
        <v>2000820100106</v>
      </c>
      <c r="C116" s="105" t="s">
        <v>222</v>
      </c>
      <c r="D116" s="63"/>
      <c r="E116" s="63"/>
      <c r="F116" s="63"/>
      <c r="G116" s="63"/>
      <c r="H116" s="63"/>
      <c r="I116" s="63"/>
      <c r="J116" s="21"/>
      <c r="K116" s="63">
        <v>0</v>
      </c>
      <c r="L116" s="63">
        <v>0</v>
      </c>
      <c r="M116" s="63">
        <v>0</v>
      </c>
      <c r="N116" s="63">
        <v>0</v>
      </c>
      <c r="O116" s="63">
        <v>0</v>
      </c>
      <c r="P116" s="63">
        <v>3</v>
      </c>
      <c r="Q116" s="67"/>
      <c r="R116" s="67"/>
      <c r="S116" s="67"/>
      <c r="T116" s="67"/>
      <c r="U116" s="67"/>
      <c r="V116" s="67"/>
      <c r="W116" s="67"/>
      <c r="X116" s="67"/>
      <c r="Y116" s="87">
        <v>9</v>
      </c>
      <c r="Z116" s="87">
        <v>10</v>
      </c>
      <c r="AA116" s="87">
        <v>10</v>
      </c>
      <c r="AB116" s="87">
        <v>10</v>
      </c>
      <c r="AC116" s="87">
        <v>10</v>
      </c>
      <c r="AD116" s="58"/>
      <c r="AE116" s="87">
        <f t="shared" si="40"/>
        <v>9</v>
      </c>
      <c r="AF116" s="87">
        <f t="shared" si="41"/>
        <v>10</v>
      </c>
      <c r="AG116" s="87">
        <f t="shared" si="39"/>
        <v>90</v>
      </c>
      <c r="AH116" s="87">
        <f t="shared" si="25"/>
        <v>3</v>
      </c>
      <c r="AI116" s="87" t="str">
        <f t="shared" si="26"/>
        <v>Y</v>
      </c>
      <c r="AJ116" s="87">
        <f t="shared" si="42"/>
        <v>10</v>
      </c>
      <c r="AK116" s="87">
        <f t="shared" si="43"/>
        <v>10</v>
      </c>
      <c r="AL116" s="87">
        <f t="shared" si="27"/>
        <v>100</v>
      </c>
      <c r="AM116" s="87">
        <f t="shared" si="28"/>
        <v>3</v>
      </c>
      <c r="AN116" s="87" t="str">
        <f t="shared" si="29"/>
        <v>Y</v>
      </c>
      <c r="AO116" s="87">
        <f t="shared" si="44"/>
        <v>10</v>
      </c>
      <c r="AP116" s="87">
        <f t="shared" si="45"/>
        <v>14</v>
      </c>
      <c r="AQ116" s="87">
        <f t="shared" si="30"/>
        <v>71.430000000000007</v>
      </c>
      <c r="AR116" s="87">
        <f t="shared" si="31"/>
        <v>3</v>
      </c>
      <c r="AS116" s="87" t="str">
        <f t="shared" si="32"/>
        <v>Y</v>
      </c>
      <c r="AT116" s="87">
        <f t="shared" si="46"/>
        <v>10</v>
      </c>
      <c r="AU116" s="87">
        <f t="shared" si="47"/>
        <v>18</v>
      </c>
      <c r="AV116" s="87">
        <f t="shared" si="33"/>
        <v>55.56</v>
      </c>
      <c r="AW116" s="87">
        <f t="shared" si="34"/>
        <v>2</v>
      </c>
      <c r="AX116" s="87" t="str">
        <f t="shared" si="35"/>
        <v>N</v>
      </c>
      <c r="AY116" s="87">
        <f t="shared" si="48"/>
        <v>13</v>
      </c>
      <c r="AZ116" s="87">
        <f t="shared" si="49"/>
        <v>13</v>
      </c>
      <c r="BA116" s="87">
        <f t="shared" si="36"/>
        <v>100</v>
      </c>
      <c r="BB116" s="87">
        <f t="shared" si="37"/>
        <v>3</v>
      </c>
      <c r="BC116" s="87" t="str">
        <f t="shared" si="38"/>
        <v>Y</v>
      </c>
    </row>
    <row r="117" spans="1:55" x14ac:dyDescent="0.25">
      <c r="A117" s="85">
        <v>102</v>
      </c>
      <c r="B117" s="103">
        <v>2000820100107</v>
      </c>
      <c r="C117" s="105" t="s">
        <v>223</v>
      </c>
      <c r="D117" s="63"/>
      <c r="E117" s="63"/>
      <c r="F117" s="63"/>
      <c r="G117" s="63"/>
      <c r="H117" s="63"/>
      <c r="I117" s="63"/>
      <c r="J117" s="21"/>
      <c r="K117" s="63">
        <v>0</v>
      </c>
      <c r="L117" s="63">
        <v>1.5</v>
      </c>
      <c r="M117" s="63">
        <v>0</v>
      </c>
      <c r="N117" s="63">
        <v>1</v>
      </c>
      <c r="O117" s="63">
        <v>2</v>
      </c>
      <c r="P117" s="63">
        <v>0.5</v>
      </c>
      <c r="Q117" s="67"/>
      <c r="R117" s="67"/>
      <c r="S117" s="67"/>
      <c r="T117" s="67"/>
      <c r="U117" s="67"/>
      <c r="V117" s="67"/>
      <c r="W117" s="67"/>
      <c r="X117" s="67"/>
      <c r="Y117" s="87">
        <v>10</v>
      </c>
      <c r="Z117" s="87">
        <v>10</v>
      </c>
      <c r="AA117" s="87">
        <v>10</v>
      </c>
      <c r="AB117" s="87">
        <v>10</v>
      </c>
      <c r="AC117" s="87">
        <v>10</v>
      </c>
      <c r="AD117" s="58"/>
      <c r="AE117" s="87">
        <f t="shared" si="40"/>
        <v>10</v>
      </c>
      <c r="AF117" s="87">
        <f t="shared" si="41"/>
        <v>10</v>
      </c>
      <c r="AG117" s="87">
        <f t="shared" si="39"/>
        <v>100</v>
      </c>
      <c r="AH117" s="87">
        <f t="shared" si="25"/>
        <v>3</v>
      </c>
      <c r="AI117" s="87" t="str">
        <f t="shared" si="26"/>
        <v>Y</v>
      </c>
      <c r="AJ117" s="87">
        <f t="shared" si="42"/>
        <v>10</v>
      </c>
      <c r="AK117" s="87">
        <f t="shared" si="43"/>
        <v>10</v>
      </c>
      <c r="AL117" s="87">
        <f t="shared" si="27"/>
        <v>100</v>
      </c>
      <c r="AM117" s="87">
        <f t="shared" si="28"/>
        <v>3</v>
      </c>
      <c r="AN117" s="87" t="str">
        <f t="shared" si="29"/>
        <v>Y</v>
      </c>
      <c r="AO117" s="87">
        <f t="shared" si="44"/>
        <v>11.5</v>
      </c>
      <c r="AP117" s="87">
        <f t="shared" si="45"/>
        <v>14</v>
      </c>
      <c r="AQ117" s="87">
        <f t="shared" si="30"/>
        <v>82.14</v>
      </c>
      <c r="AR117" s="87">
        <f t="shared" si="31"/>
        <v>3</v>
      </c>
      <c r="AS117" s="87" t="str">
        <f t="shared" si="32"/>
        <v>Y</v>
      </c>
      <c r="AT117" s="87">
        <f t="shared" si="46"/>
        <v>13</v>
      </c>
      <c r="AU117" s="87">
        <f t="shared" si="47"/>
        <v>18</v>
      </c>
      <c r="AV117" s="87">
        <f t="shared" si="33"/>
        <v>72.22</v>
      </c>
      <c r="AW117" s="87">
        <f t="shared" si="34"/>
        <v>3</v>
      </c>
      <c r="AX117" s="87" t="str">
        <f t="shared" si="35"/>
        <v>Y</v>
      </c>
      <c r="AY117" s="87">
        <f t="shared" si="48"/>
        <v>10.5</v>
      </c>
      <c r="AZ117" s="87">
        <f t="shared" si="49"/>
        <v>13</v>
      </c>
      <c r="BA117" s="87">
        <f t="shared" si="36"/>
        <v>80.77</v>
      </c>
      <c r="BB117" s="87">
        <f t="shared" si="37"/>
        <v>3</v>
      </c>
      <c r="BC117" s="87" t="str">
        <f t="shared" si="38"/>
        <v>Y</v>
      </c>
    </row>
    <row r="118" spans="1:55" x14ac:dyDescent="0.25">
      <c r="A118" s="85">
        <v>103</v>
      </c>
      <c r="B118" s="103">
        <v>2000820100108</v>
      </c>
      <c r="C118" s="105" t="s">
        <v>224</v>
      </c>
      <c r="D118" s="63"/>
      <c r="E118" s="63"/>
      <c r="F118" s="63"/>
      <c r="G118" s="63"/>
      <c r="H118" s="63"/>
      <c r="I118" s="63"/>
      <c r="J118" s="21"/>
      <c r="K118" s="63">
        <v>0</v>
      </c>
      <c r="L118" s="63">
        <v>1.5</v>
      </c>
      <c r="M118" s="63">
        <v>0</v>
      </c>
      <c r="N118" s="63">
        <v>0.5</v>
      </c>
      <c r="O118" s="63">
        <v>2</v>
      </c>
      <c r="P118" s="63">
        <v>1</v>
      </c>
      <c r="Q118" s="67"/>
      <c r="R118" s="67"/>
      <c r="S118" s="67"/>
      <c r="T118" s="67"/>
      <c r="U118" s="67"/>
      <c r="V118" s="67"/>
      <c r="W118" s="67"/>
      <c r="X118" s="67"/>
      <c r="Y118" s="87">
        <v>10</v>
      </c>
      <c r="Z118" s="87">
        <v>9</v>
      </c>
      <c r="AA118" s="87">
        <v>9</v>
      </c>
      <c r="AB118" s="87">
        <v>10</v>
      </c>
      <c r="AC118" s="87">
        <v>10</v>
      </c>
      <c r="AD118" s="58"/>
      <c r="AE118" s="87">
        <f t="shared" si="40"/>
        <v>10</v>
      </c>
      <c r="AF118" s="87">
        <f t="shared" si="41"/>
        <v>10</v>
      </c>
      <c r="AG118" s="87">
        <f t="shared" si="39"/>
        <v>100</v>
      </c>
      <c r="AH118" s="87">
        <f t="shared" si="25"/>
        <v>3</v>
      </c>
      <c r="AI118" s="87" t="str">
        <f t="shared" si="26"/>
        <v>Y</v>
      </c>
      <c r="AJ118" s="87">
        <f t="shared" si="42"/>
        <v>9</v>
      </c>
      <c r="AK118" s="87">
        <f t="shared" si="43"/>
        <v>10</v>
      </c>
      <c r="AL118" s="87">
        <f t="shared" si="27"/>
        <v>90</v>
      </c>
      <c r="AM118" s="87">
        <f t="shared" si="28"/>
        <v>3</v>
      </c>
      <c r="AN118" s="87" t="str">
        <f t="shared" si="29"/>
        <v>Y</v>
      </c>
      <c r="AO118" s="87">
        <f t="shared" si="44"/>
        <v>10.5</v>
      </c>
      <c r="AP118" s="87">
        <f t="shared" si="45"/>
        <v>14</v>
      </c>
      <c r="AQ118" s="87">
        <f t="shared" si="30"/>
        <v>75</v>
      </c>
      <c r="AR118" s="87">
        <f t="shared" si="31"/>
        <v>3</v>
      </c>
      <c r="AS118" s="87" t="str">
        <f t="shared" si="32"/>
        <v>Y</v>
      </c>
      <c r="AT118" s="87">
        <f t="shared" si="46"/>
        <v>12.5</v>
      </c>
      <c r="AU118" s="87">
        <f t="shared" si="47"/>
        <v>18</v>
      </c>
      <c r="AV118" s="87">
        <f t="shared" si="33"/>
        <v>69.44</v>
      </c>
      <c r="AW118" s="87">
        <f t="shared" si="34"/>
        <v>3</v>
      </c>
      <c r="AX118" s="87" t="str">
        <f t="shared" si="35"/>
        <v>Y</v>
      </c>
      <c r="AY118" s="87">
        <f t="shared" si="48"/>
        <v>11</v>
      </c>
      <c r="AZ118" s="87">
        <f t="shared" si="49"/>
        <v>13</v>
      </c>
      <c r="BA118" s="87">
        <f t="shared" si="36"/>
        <v>84.62</v>
      </c>
      <c r="BB118" s="87">
        <f t="shared" si="37"/>
        <v>3</v>
      </c>
      <c r="BC118" s="87" t="str">
        <f t="shared" si="38"/>
        <v>Y</v>
      </c>
    </row>
    <row r="119" spans="1:55" x14ac:dyDescent="0.25">
      <c r="A119" s="85">
        <v>104</v>
      </c>
      <c r="B119" s="103">
        <v>2000820100109</v>
      </c>
      <c r="C119" s="105" t="s">
        <v>225</v>
      </c>
      <c r="D119" s="63"/>
      <c r="E119" s="63"/>
      <c r="F119" s="63"/>
      <c r="G119" s="63"/>
      <c r="H119" s="63"/>
      <c r="I119" s="63"/>
      <c r="J119" s="21"/>
      <c r="K119" s="63">
        <v>0</v>
      </c>
      <c r="L119" s="63">
        <v>0</v>
      </c>
      <c r="M119" s="63">
        <v>0</v>
      </c>
      <c r="N119" s="63">
        <v>0</v>
      </c>
      <c r="O119" s="63">
        <v>2.5</v>
      </c>
      <c r="P119" s="63">
        <v>2</v>
      </c>
      <c r="Q119" s="67"/>
      <c r="R119" s="67"/>
      <c r="S119" s="67"/>
      <c r="T119" s="67"/>
      <c r="U119" s="67"/>
      <c r="V119" s="67"/>
      <c r="W119" s="67"/>
      <c r="X119" s="67"/>
      <c r="Y119" s="87">
        <v>8</v>
      </c>
      <c r="Z119" s="87">
        <v>10</v>
      </c>
      <c r="AA119" s="87">
        <v>10</v>
      </c>
      <c r="AB119" s="87">
        <v>9</v>
      </c>
      <c r="AC119" s="87">
        <v>10</v>
      </c>
      <c r="AD119" s="58"/>
      <c r="AE119" s="87">
        <f t="shared" si="40"/>
        <v>8</v>
      </c>
      <c r="AF119" s="87">
        <f t="shared" si="41"/>
        <v>10</v>
      </c>
      <c r="AG119" s="87">
        <f t="shared" si="39"/>
        <v>80</v>
      </c>
      <c r="AH119" s="87">
        <f t="shared" si="25"/>
        <v>3</v>
      </c>
      <c r="AI119" s="87" t="str">
        <f t="shared" si="26"/>
        <v>Y</v>
      </c>
      <c r="AJ119" s="87">
        <f t="shared" si="42"/>
        <v>10</v>
      </c>
      <c r="AK119" s="87">
        <f t="shared" si="43"/>
        <v>10</v>
      </c>
      <c r="AL119" s="87">
        <f t="shared" si="27"/>
        <v>100</v>
      </c>
      <c r="AM119" s="87">
        <f t="shared" si="28"/>
        <v>3</v>
      </c>
      <c r="AN119" s="87" t="str">
        <f t="shared" si="29"/>
        <v>Y</v>
      </c>
      <c r="AO119" s="87">
        <f t="shared" si="44"/>
        <v>10</v>
      </c>
      <c r="AP119" s="87">
        <f t="shared" si="45"/>
        <v>14</v>
      </c>
      <c r="AQ119" s="87">
        <f t="shared" si="30"/>
        <v>71.430000000000007</v>
      </c>
      <c r="AR119" s="87">
        <f t="shared" si="31"/>
        <v>3</v>
      </c>
      <c r="AS119" s="87" t="str">
        <f t="shared" si="32"/>
        <v>Y</v>
      </c>
      <c r="AT119" s="87">
        <f t="shared" si="46"/>
        <v>11.5</v>
      </c>
      <c r="AU119" s="87">
        <f t="shared" si="47"/>
        <v>18</v>
      </c>
      <c r="AV119" s="87">
        <f t="shared" si="33"/>
        <v>63.89</v>
      </c>
      <c r="AW119" s="87">
        <f t="shared" si="34"/>
        <v>3</v>
      </c>
      <c r="AX119" s="87" t="str">
        <f t="shared" si="35"/>
        <v>Y</v>
      </c>
      <c r="AY119" s="87">
        <f t="shared" si="48"/>
        <v>12</v>
      </c>
      <c r="AZ119" s="87">
        <f t="shared" si="49"/>
        <v>13</v>
      </c>
      <c r="BA119" s="87">
        <f t="shared" si="36"/>
        <v>92.31</v>
      </c>
      <c r="BB119" s="87">
        <f t="shared" si="37"/>
        <v>3</v>
      </c>
      <c r="BC119" s="87" t="str">
        <f t="shared" si="38"/>
        <v>Y</v>
      </c>
    </row>
    <row r="120" spans="1:55" x14ac:dyDescent="0.25">
      <c r="A120" s="85">
        <v>105</v>
      </c>
      <c r="B120" s="103">
        <v>2000820100110</v>
      </c>
      <c r="C120" s="105" t="s">
        <v>226</v>
      </c>
      <c r="D120" s="64"/>
      <c r="E120" s="64"/>
      <c r="F120" s="64"/>
      <c r="G120" s="64"/>
      <c r="H120" s="64"/>
      <c r="I120" s="64"/>
      <c r="J120" s="21"/>
      <c r="K120" s="64"/>
      <c r="L120" s="64"/>
      <c r="M120" s="64"/>
      <c r="N120" s="64"/>
      <c r="O120" s="64"/>
      <c r="P120" s="64"/>
      <c r="Q120" s="69"/>
      <c r="R120" s="69"/>
      <c r="S120" s="69"/>
      <c r="T120" s="69"/>
      <c r="U120" s="69"/>
      <c r="V120" s="69"/>
      <c r="W120" s="69"/>
      <c r="X120" s="69"/>
      <c r="Y120" s="87">
        <v>10</v>
      </c>
      <c r="Z120" s="87">
        <v>10</v>
      </c>
      <c r="AA120" s="87">
        <v>10</v>
      </c>
      <c r="AB120" s="87">
        <v>10</v>
      </c>
      <c r="AC120" s="87">
        <v>10</v>
      </c>
      <c r="AD120" s="58"/>
      <c r="AE120" s="87">
        <f t="shared" si="40"/>
        <v>10</v>
      </c>
      <c r="AF120" s="87">
        <f t="shared" si="41"/>
        <v>10</v>
      </c>
      <c r="AG120" s="87">
        <f t="shared" si="39"/>
        <v>100</v>
      </c>
      <c r="AH120" s="87">
        <f t="shared" si="25"/>
        <v>3</v>
      </c>
      <c r="AI120" s="87" t="str">
        <f t="shared" si="26"/>
        <v>Y</v>
      </c>
      <c r="AJ120" s="87">
        <f t="shared" si="42"/>
        <v>10</v>
      </c>
      <c r="AK120" s="87">
        <f t="shared" si="43"/>
        <v>10</v>
      </c>
      <c r="AL120" s="87">
        <f t="shared" si="27"/>
        <v>100</v>
      </c>
      <c r="AM120" s="87">
        <f t="shared" si="28"/>
        <v>3</v>
      </c>
      <c r="AN120" s="87" t="str">
        <f t="shared" si="29"/>
        <v>Y</v>
      </c>
      <c r="AO120" s="87">
        <f t="shared" si="44"/>
        <v>10</v>
      </c>
      <c r="AP120" s="87">
        <f t="shared" si="45"/>
        <v>10</v>
      </c>
      <c r="AQ120" s="87">
        <f t="shared" si="30"/>
        <v>100</v>
      </c>
      <c r="AR120" s="87">
        <f t="shared" si="31"/>
        <v>3</v>
      </c>
      <c r="AS120" s="87" t="str">
        <f t="shared" si="32"/>
        <v>Y</v>
      </c>
      <c r="AT120" s="87">
        <f t="shared" si="46"/>
        <v>10</v>
      </c>
      <c r="AU120" s="87">
        <f t="shared" si="47"/>
        <v>10</v>
      </c>
      <c r="AV120" s="87">
        <f t="shared" si="33"/>
        <v>100</v>
      </c>
      <c r="AW120" s="87">
        <f t="shared" si="34"/>
        <v>3</v>
      </c>
      <c r="AX120" s="87" t="str">
        <f t="shared" si="35"/>
        <v>Y</v>
      </c>
      <c r="AY120" s="87">
        <f t="shared" si="48"/>
        <v>10</v>
      </c>
      <c r="AZ120" s="87">
        <f t="shared" si="49"/>
        <v>10</v>
      </c>
      <c r="BA120" s="87">
        <f t="shared" si="36"/>
        <v>100</v>
      </c>
      <c r="BB120" s="87">
        <f t="shared" si="37"/>
        <v>3</v>
      </c>
      <c r="BC120" s="87" t="str">
        <f t="shared" si="38"/>
        <v>Y</v>
      </c>
    </row>
    <row r="121" spans="1:55" x14ac:dyDescent="0.25">
      <c r="A121" s="85">
        <v>106</v>
      </c>
      <c r="B121" s="103">
        <v>2000820100111</v>
      </c>
      <c r="C121" s="105" t="s">
        <v>227</v>
      </c>
      <c r="D121" s="64">
        <v>0</v>
      </c>
      <c r="E121" s="64">
        <v>0</v>
      </c>
      <c r="F121" s="64">
        <v>0.5</v>
      </c>
      <c r="G121" s="64">
        <v>0.5</v>
      </c>
      <c r="H121" s="64">
        <v>0.5</v>
      </c>
      <c r="I121" s="64">
        <v>1</v>
      </c>
      <c r="J121" s="21"/>
      <c r="K121" s="64">
        <v>0.5</v>
      </c>
      <c r="L121" s="64">
        <v>0</v>
      </c>
      <c r="M121" s="64">
        <v>0</v>
      </c>
      <c r="N121" s="64">
        <v>0</v>
      </c>
      <c r="O121" s="64">
        <v>3</v>
      </c>
      <c r="P121" s="64">
        <v>1.5</v>
      </c>
      <c r="Q121" s="69"/>
      <c r="R121" s="69"/>
      <c r="S121" s="69"/>
      <c r="T121" s="69"/>
      <c r="U121" s="69"/>
      <c r="V121" s="69"/>
      <c r="W121" s="69"/>
      <c r="X121" s="69"/>
      <c r="Y121" s="87">
        <v>9</v>
      </c>
      <c r="Z121" s="87">
        <v>10</v>
      </c>
      <c r="AA121" s="87">
        <v>9</v>
      </c>
      <c r="AB121" s="87">
        <v>10</v>
      </c>
      <c r="AC121" s="87">
        <v>9</v>
      </c>
      <c r="AD121" s="58"/>
      <c r="AE121" s="87">
        <f t="shared" si="40"/>
        <v>9.5</v>
      </c>
      <c r="AF121" s="87">
        <f t="shared" si="41"/>
        <v>14</v>
      </c>
      <c r="AG121" s="87">
        <f t="shared" si="39"/>
        <v>67.86</v>
      </c>
      <c r="AH121" s="87">
        <f t="shared" si="25"/>
        <v>3</v>
      </c>
      <c r="AI121" s="87" t="str">
        <f t="shared" si="26"/>
        <v>Y</v>
      </c>
      <c r="AJ121" s="87">
        <f t="shared" si="42"/>
        <v>12</v>
      </c>
      <c r="AK121" s="87">
        <f t="shared" si="43"/>
        <v>21</v>
      </c>
      <c r="AL121" s="87">
        <f t="shared" si="27"/>
        <v>57.14</v>
      </c>
      <c r="AM121" s="87">
        <f t="shared" si="28"/>
        <v>2</v>
      </c>
      <c r="AN121" s="87" t="str">
        <f t="shared" si="29"/>
        <v>N</v>
      </c>
      <c r="AO121" s="87">
        <f t="shared" si="44"/>
        <v>9.5</v>
      </c>
      <c r="AP121" s="87">
        <f t="shared" si="45"/>
        <v>14</v>
      </c>
      <c r="AQ121" s="87">
        <f t="shared" si="30"/>
        <v>67.86</v>
      </c>
      <c r="AR121" s="87">
        <f t="shared" si="31"/>
        <v>3</v>
      </c>
      <c r="AS121" s="87" t="str">
        <f t="shared" si="32"/>
        <v>Y</v>
      </c>
      <c r="AT121" s="87">
        <f t="shared" si="46"/>
        <v>13</v>
      </c>
      <c r="AU121" s="87">
        <f t="shared" si="47"/>
        <v>18</v>
      </c>
      <c r="AV121" s="87">
        <f t="shared" si="33"/>
        <v>72.22</v>
      </c>
      <c r="AW121" s="87">
        <f t="shared" si="34"/>
        <v>3</v>
      </c>
      <c r="AX121" s="87" t="str">
        <f t="shared" si="35"/>
        <v>Y</v>
      </c>
      <c r="AY121" s="87">
        <f t="shared" si="48"/>
        <v>10.5</v>
      </c>
      <c r="AZ121" s="87">
        <f t="shared" si="49"/>
        <v>13</v>
      </c>
      <c r="BA121" s="87">
        <f t="shared" si="36"/>
        <v>80.77</v>
      </c>
      <c r="BB121" s="87">
        <f t="shared" si="37"/>
        <v>3</v>
      </c>
      <c r="BC121" s="87" t="str">
        <f t="shared" si="38"/>
        <v>Y</v>
      </c>
    </row>
    <row r="122" spans="1:55" x14ac:dyDescent="0.25">
      <c r="A122" s="85">
        <v>107</v>
      </c>
      <c r="B122" s="112">
        <v>2000820100112</v>
      </c>
      <c r="C122" s="121" t="s">
        <v>280</v>
      </c>
      <c r="D122" s="113">
        <v>0</v>
      </c>
      <c r="E122" s="113">
        <v>1</v>
      </c>
      <c r="F122" s="113">
        <v>2</v>
      </c>
      <c r="G122" s="113">
        <v>3</v>
      </c>
      <c r="H122" s="113">
        <v>2</v>
      </c>
      <c r="I122" s="113">
        <v>3</v>
      </c>
      <c r="J122" s="113"/>
      <c r="K122" s="113">
        <v>1</v>
      </c>
      <c r="L122" s="113">
        <v>2</v>
      </c>
      <c r="M122" s="113">
        <v>1</v>
      </c>
      <c r="N122" s="113">
        <v>3</v>
      </c>
      <c r="O122" s="113">
        <v>2</v>
      </c>
      <c r="P122" s="113"/>
      <c r="Q122" s="115"/>
      <c r="R122" s="115"/>
      <c r="S122" s="115"/>
      <c r="T122" s="115"/>
      <c r="U122" s="115"/>
      <c r="V122" s="115"/>
      <c r="W122" s="115"/>
      <c r="X122" s="115"/>
      <c r="Y122" s="116">
        <v>10</v>
      </c>
      <c r="Z122" s="116">
        <v>10</v>
      </c>
      <c r="AA122" s="116">
        <v>10</v>
      </c>
      <c r="AB122" s="116">
        <v>10</v>
      </c>
      <c r="AC122" s="116">
        <v>10</v>
      </c>
      <c r="AD122" s="58"/>
      <c r="AE122" s="109">
        <f t="shared" si="40"/>
        <v>13</v>
      </c>
      <c r="AF122" s="109">
        <f t="shared" si="41"/>
        <v>14</v>
      </c>
      <c r="AG122" s="109">
        <f t="shared" si="39"/>
        <v>92.86</v>
      </c>
      <c r="AH122" s="109">
        <f t="shared" si="25"/>
        <v>3</v>
      </c>
      <c r="AI122" s="109" t="str">
        <f t="shared" si="26"/>
        <v>Y</v>
      </c>
      <c r="AJ122" s="109">
        <f t="shared" si="42"/>
        <v>18</v>
      </c>
      <c r="AK122" s="109">
        <f t="shared" si="43"/>
        <v>21</v>
      </c>
      <c r="AL122" s="109">
        <f t="shared" si="27"/>
        <v>85.71</v>
      </c>
      <c r="AM122" s="109">
        <f t="shared" si="28"/>
        <v>3</v>
      </c>
      <c r="AN122" s="109" t="str">
        <f t="shared" si="29"/>
        <v>Y</v>
      </c>
      <c r="AO122" s="109">
        <f t="shared" si="44"/>
        <v>13</v>
      </c>
      <c r="AP122" s="109">
        <f t="shared" si="45"/>
        <v>14</v>
      </c>
      <c r="AQ122" s="109">
        <f t="shared" si="30"/>
        <v>92.86</v>
      </c>
      <c r="AR122" s="109">
        <f t="shared" si="31"/>
        <v>3</v>
      </c>
      <c r="AS122" s="109" t="str">
        <f t="shared" si="32"/>
        <v>Y</v>
      </c>
      <c r="AT122" s="109">
        <f t="shared" si="46"/>
        <v>16</v>
      </c>
      <c r="AU122" s="109">
        <f t="shared" si="47"/>
        <v>18</v>
      </c>
      <c r="AV122" s="109">
        <f t="shared" si="33"/>
        <v>88.89</v>
      </c>
      <c r="AW122" s="109">
        <f t="shared" si="34"/>
        <v>3</v>
      </c>
      <c r="AX122" s="109" t="str">
        <f t="shared" si="35"/>
        <v>Y</v>
      </c>
      <c r="AY122" s="109">
        <f t="shared" si="48"/>
        <v>10</v>
      </c>
      <c r="AZ122" s="109">
        <f t="shared" si="49"/>
        <v>10</v>
      </c>
      <c r="BA122" s="109">
        <f t="shared" si="36"/>
        <v>100</v>
      </c>
      <c r="BB122" s="109">
        <f t="shared" si="37"/>
        <v>3</v>
      </c>
      <c r="BC122" s="109" t="str">
        <f t="shared" si="38"/>
        <v>Y</v>
      </c>
    </row>
    <row r="123" spans="1:55" x14ac:dyDescent="0.25">
      <c r="A123" s="85">
        <v>108</v>
      </c>
      <c r="B123" s="112">
        <v>2000820100113</v>
      </c>
      <c r="C123" s="121" t="s">
        <v>281</v>
      </c>
      <c r="D123" s="113"/>
      <c r="E123" s="113">
        <v>1.5</v>
      </c>
      <c r="F123" s="113">
        <v>2</v>
      </c>
      <c r="G123" s="113">
        <v>3</v>
      </c>
      <c r="H123" s="113">
        <v>2.5</v>
      </c>
      <c r="I123" s="113">
        <v>3</v>
      </c>
      <c r="J123" s="113"/>
      <c r="K123" s="113">
        <v>2</v>
      </c>
      <c r="L123" s="113">
        <v>2</v>
      </c>
      <c r="M123" s="113">
        <v>2</v>
      </c>
      <c r="N123" s="113">
        <v>3</v>
      </c>
      <c r="O123" s="113">
        <v>1</v>
      </c>
      <c r="P123" s="113">
        <v>3</v>
      </c>
      <c r="Q123" s="115"/>
      <c r="R123" s="115"/>
      <c r="S123" s="115"/>
      <c r="T123" s="115"/>
      <c r="U123" s="115"/>
      <c r="V123" s="115"/>
      <c r="W123" s="115"/>
      <c r="X123" s="115"/>
      <c r="Y123" s="116">
        <v>10</v>
      </c>
      <c r="Z123" s="116">
        <v>9</v>
      </c>
      <c r="AA123" s="116">
        <v>10</v>
      </c>
      <c r="AB123" s="116">
        <v>10</v>
      </c>
      <c r="AC123" s="116">
        <v>10</v>
      </c>
      <c r="AD123" s="58"/>
      <c r="AE123" s="109">
        <f t="shared" si="40"/>
        <v>13.5</v>
      </c>
      <c r="AF123" s="109">
        <f t="shared" si="41"/>
        <v>14</v>
      </c>
      <c r="AG123" s="109">
        <f t="shared" si="39"/>
        <v>96.43</v>
      </c>
      <c r="AH123" s="109">
        <f t="shared" si="25"/>
        <v>3</v>
      </c>
      <c r="AI123" s="109" t="str">
        <f t="shared" si="26"/>
        <v>Y</v>
      </c>
      <c r="AJ123" s="109">
        <f t="shared" si="42"/>
        <v>17.5</v>
      </c>
      <c r="AK123" s="109">
        <f t="shared" si="43"/>
        <v>19</v>
      </c>
      <c r="AL123" s="109">
        <f t="shared" si="27"/>
        <v>92.11</v>
      </c>
      <c r="AM123" s="109">
        <f t="shared" si="28"/>
        <v>3</v>
      </c>
      <c r="AN123" s="109" t="str">
        <f t="shared" si="29"/>
        <v>Y</v>
      </c>
      <c r="AO123" s="109">
        <f t="shared" si="44"/>
        <v>14</v>
      </c>
      <c r="AP123" s="109">
        <f t="shared" si="45"/>
        <v>14</v>
      </c>
      <c r="AQ123" s="109">
        <f t="shared" si="30"/>
        <v>100</v>
      </c>
      <c r="AR123" s="109">
        <f t="shared" si="31"/>
        <v>3</v>
      </c>
      <c r="AS123" s="109" t="str">
        <f t="shared" si="32"/>
        <v>Y</v>
      </c>
      <c r="AT123" s="109">
        <f t="shared" si="46"/>
        <v>16</v>
      </c>
      <c r="AU123" s="109">
        <f t="shared" si="47"/>
        <v>18</v>
      </c>
      <c r="AV123" s="109">
        <f t="shared" si="33"/>
        <v>88.89</v>
      </c>
      <c r="AW123" s="109">
        <f t="shared" si="34"/>
        <v>3</v>
      </c>
      <c r="AX123" s="109" t="str">
        <f t="shared" si="35"/>
        <v>Y</v>
      </c>
      <c r="AY123" s="109">
        <f t="shared" si="48"/>
        <v>13</v>
      </c>
      <c r="AZ123" s="109">
        <f t="shared" si="49"/>
        <v>13</v>
      </c>
      <c r="BA123" s="109">
        <f t="shared" si="36"/>
        <v>100</v>
      </c>
      <c r="BB123" s="109">
        <f t="shared" si="37"/>
        <v>3</v>
      </c>
      <c r="BC123" s="109" t="str">
        <f t="shared" si="38"/>
        <v>Y</v>
      </c>
    </row>
    <row r="124" spans="1:55" x14ac:dyDescent="0.25">
      <c r="A124" s="85">
        <v>109</v>
      </c>
      <c r="B124" s="112">
        <v>2000820100114</v>
      </c>
      <c r="C124" s="121" t="s">
        <v>282</v>
      </c>
      <c r="D124" s="113">
        <v>1</v>
      </c>
      <c r="E124" s="113">
        <v>1</v>
      </c>
      <c r="F124" s="113">
        <v>1</v>
      </c>
      <c r="G124" s="113"/>
      <c r="H124" s="113">
        <v>1</v>
      </c>
      <c r="I124" s="113">
        <v>2</v>
      </c>
      <c r="J124" s="113"/>
      <c r="K124" s="113">
        <v>2</v>
      </c>
      <c r="L124" s="113">
        <v>2</v>
      </c>
      <c r="M124" s="113">
        <v>2</v>
      </c>
      <c r="N124" s="113">
        <v>3</v>
      </c>
      <c r="O124" s="113">
        <v>1</v>
      </c>
      <c r="P124" s="113">
        <v>3</v>
      </c>
      <c r="Q124" s="115"/>
      <c r="R124" s="115"/>
      <c r="S124" s="115"/>
      <c r="T124" s="115"/>
      <c r="U124" s="115"/>
      <c r="V124" s="115"/>
      <c r="W124" s="115"/>
      <c r="X124" s="115"/>
      <c r="Y124" s="117">
        <v>8</v>
      </c>
      <c r="Z124" s="117">
        <v>10</v>
      </c>
      <c r="AA124" s="117">
        <v>8</v>
      </c>
      <c r="AB124" s="117">
        <v>10</v>
      </c>
      <c r="AC124" s="117">
        <v>8</v>
      </c>
      <c r="AD124" s="58"/>
      <c r="AE124" s="109">
        <f t="shared" si="40"/>
        <v>10</v>
      </c>
      <c r="AF124" s="109">
        <f t="shared" si="41"/>
        <v>14</v>
      </c>
      <c r="AG124" s="109">
        <f t="shared" si="39"/>
        <v>71.430000000000007</v>
      </c>
      <c r="AH124" s="109">
        <f t="shared" si="25"/>
        <v>3</v>
      </c>
      <c r="AI124" s="109" t="str">
        <f t="shared" si="26"/>
        <v>Y</v>
      </c>
      <c r="AJ124" s="109">
        <f t="shared" si="42"/>
        <v>14</v>
      </c>
      <c r="AK124" s="109">
        <f t="shared" si="43"/>
        <v>18</v>
      </c>
      <c r="AL124" s="109">
        <f t="shared" si="27"/>
        <v>77.78</v>
      </c>
      <c r="AM124" s="109">
        <f t="shared" si="28"/>
        <v>3</v>
      </c>
      <c r="AN124" s="109" t="str">
        <f t="shared" si="29"/>
        <v>Y</v>
      </c>
      <c r="AO124" s="109">
        <f t="shared" si="44"/>
        <v>12</v>
      </c>
      <c r="AP124" s="109">
        <f t="shared" si="45"/>
        <v>14</v>
      </c>
      <c r="AQ124" s="109">
        <f t="shared" si="30"/>
        <v>85.71</v>
      </c>
      <c r="AR124" s="109">
        <f t="shared" si="31"/>
        <v>3</v>
      </c>
      <c r="AS124" s="109" t="str">
        <f t="shared" si="32"/>
        <v>Y</v>
      </c>
      <c r="AT124" s="109">
        <f t="shared" si="46"/>
        <v>16</v>
      </c>
      <c r="AU124" s="109">
        <f t="shared" si="47"/>
        <v>18</v>
      </c>
      <c r="AV124" s="109">
        <f t="shared" si="33"/>
        <v>88.89</v>
      </c>
      <c r="AW124" s="109">
        <f t="shared" si="34"/>
        <v>3</v>
      </c>
      <c r="AX124" s="109" t="str">
        <f t="shared" si="35"/>
        <v>Y</v>
      </c>
      <c r="AY124" s="109">
        <f t="shared" si="48"/>
        <v>11</v>
      </c>
      <c r="AZ124" s="109">
        <f t="shared" si="49"/>
        <v>13</v>
      </c>
      <c r="BA124" s="109">
        <f t="shared" si="36"/>
        <v>84.62</v>
      </c>
      <c r="BB124" s="109">
        <f t="shared" si="37"/>
        <v>3</v>
      </c>
      <c r="BC124" s="109" t="str">
        <f t="shared" si="38"/>
        <v>Y</v>
      </c>
    </row>
    <row r="125" spans="1:55" x14ac:dyDescent="0.25">
      <c r="A125" s="85">
        <v>110</v>
      </c>
      <c r="B125" s="112">
        <v>2000820100115</v>
      </c>
      <c r="C125" s="121" t="s">
        <v>283</v>
      </c>
      <c r="D125" s="113">
        <v>1</v>
      </c>
      <c r="E125" s="113">
        <v>1</v>
      </c>
      <c r="F125" s="113">
        <v>1</v>
      </c>
      <c r="G125" s="113"/>
      <c r="H125" s="113">
        <v>1</v>
      </c>
      <c r="I125" s="113">
        <v>2</v>
      </c>
      <c r="J125" s="113"/>
      <c r="K125" s="113">
        <v>2</v>
      </c>
      <c r="L125" s="113">
        <v>2</v>
      </c>
      <c r="M125" s="113">
        <v>2</v>
      </c>
      <c r="N125" s="113">
        <v>3</v>
      </c>
      <c r="O125" s="113">
        <v>1</v>
      </c>
      <c r="P125" s="113">
        <v>3</v>
      </c>
      <c r="Q125" s="115"/>
      <c r="R125" s="115"/>
      <c r="S125" s="115"/>
      <c r="T125" s="115"/>
      <c r="U125" s="115"/>
      <c r="V125" s="115"/>
      <c r="W125" s="115"/>
      <c r="X125" s="115"/>
      <c r="Y125" s="116">
        <v>9</v>
      </c>
      <c r="Z125" s="116">
        <v>10</v>
      </c>
      <c r="AA125" s="116">
        <v>10</v>
      </c>
      <c r="AB125" s="116">
        <v>10</v>
      </c>
      <c r="AC125" s="116">
        <v>10</v>
      </c>
      <c r="AD125" s="58"/>
      <c r="AE125" s="109">
        <f t="shared" si="40"/>
        <v>11</v>
      </c>
      <c r="AF125" s="109">
        <f t="shared" si="41"/>
        <v>14</v>
      </c>
      <c r="AG125" s="109">
        <f t="shared" si="39"/>
        <v>78.569999999999993</v>
      </c>
      <c r="AH125" s="109">
        <f t="shared" si="25"/>
        <v>3</v>
      </c>
      <c r="AI125" s="109" t="str">
        <f t="shared" si="26"/>
        <v>Y</v>
      </c>
      <c r="AJ125" s="109">
        <f t="shared" si="42"/>
        <v>14</v>
      </c>
      <c r="AK125" s="109">
        <f t="shared" si="43"/>
        <v>18</v>
      </c>
      <c r="AL125" s="109">
        <f t="shared" si="27"/>
        <v>77.78</v>
      </c>
      <c r="AM125" s="109">
        <f t="shared" si="28"/>
        <v>3</v>
      </c>
      <c r="AN125" s="109" t="str">
        <f t="shared" si="29"/>
        <v>Y</v>
      </c>
      <c r="AO125" s="109">
        <f t="shared" si="44"/>
        <v>14</v>
      </c>
      <c r="AP125" s="109">
        <f t="shared" si="45"/>
        <v>14</v>
      </c>
      <c r="AQ125" s="109">
        <f t="shared" si="30"/>
        <v>100</v>
      </c>
      <c r="AR125" s="109">
        <f t="shared" si="31"/>
        <v>3</v>
      </c>
      <c r="AS125" s="109" t="str">
        <f t="shared" si="32"/>
        <v>Y</v>
      </c>
      <c r="AT125" s="109">
        <f t="shared" si="46"/>
        <v>16</v>
      </c>
      <c r="AU125" s="109">
        <f t="shared" si="47"/>
        <v>18</v>
      </c>
      <c r="AV125" s="109">
        <f t="shared" si="33"/>
        <v>88.89</v>
      </c>
      <c r="AW125" s="109">
        <f t="shared" si="34"/>
        <v>3</v>
      </c>
      <c r="AX125" s="109" t="str">
        <f t="shared" si="35"/>
        <v>Y</v>
      </c>
      <c r="AY125" s="109">
        <f t="shared" si="48"/>
        <v>13</v>
      </c>
      <c r="AZ125" s="109">
        <f t="shared" si="49"/>
        <v>13</v>
      </c>
      <c r="BA125" s="109">
        <f t="shared" si="36"/>
        <v>100</v>
      </c>
      <c r="BB125" s="109">
        <f t="shared" si="37"/>
        <v>3</v>
      </c>
      <c r="BC125" s="109" t="str">
        <f t="shared" si="38"/>
        <v>Y</v>
      </c>
    </row>
    <row r="126" spans="1:55" x14ac:dyDescent="0.25">
      <c r="A126" s="85">
        <v>111</v>
      </c>
      <c r="B126" s="112">
        <v>2000820100116</v>
      </c>
      <c r="C126" s="121" t="s">
        <v>284</v>
      </c>
      <c r="D126" s="113">
        <v>1</v>
      </c>
      <c r="E126" s="113">
        <v>1</v>
      </c>
      <c r="F126" s="113">
        <v>1</v>
      </c>
      <c r="G126" s="113"/>
      <c r="H126" s="113">
        <v>1</v>
      </c>
      <c r="I126" s="113">
        <v>2</v>
      </c>
      <c r="J126" s="113"/>
      <c r="K126" s="113">
        <v>2</v>
      </c>
      <c r="L126" s="113">
        <v>2</v>
      </c>
      <c r="M126" s="113">
        <v>2</v>
      </c>
      <c r="N126" s="113">
        <v>3</v>
      </c>
      <c r="O126" s="113">
        <v>1</v>
      </c>
      <c r="P126" s="113">
        <v>3</v>
      </c>
      <c r="Q126" s="115"/>
      <c r="R126" s="115"/>
      <c r="S126" s="115"/>
      <c r="T126" s="115"/>
      <c r="U126" s="115"/>
      <c r="V126" s="115"/>
      <c r="W126" s="115"/>
      <c r="X126" s="115"/>
      <c r="Y126" s="116">
        <v>10</v>
      </c>
      <c r="Z126" s="116">
        <v>10</v>
      </c>
      <c r="AA126" s="116">
        <v>10</v>
      </c>
      <c r="AB126" s="116">
        <v>10</v>
      </c>
      <c r="AC126" s="116">
        <v>10</v>
      </c>
      <c r="AD126" s="58"/>
      <c r="AE126" s="109">
        <f t="shared" si="40"/>
        <v>12</v>
      </c>
      <c r="AF126" s="109">
        <f t="shared" si="41"/>
        <v>14</v>
      </c>
      <c r="AG126" s="109">
        <f t="shared" si="39"/>
        <v>85.71</v>
      </c>
      <c r="AH126" s="109">
        <f t="shared" si="25"/>
        <v>3</v>
      </c>
      <c r="AI126" s="109" t="str">
        <f t="shared" si="26"/>
        <v>Y</v>
      </c>
      <c r="AJ126" s="109">
        <f t="shared" si="42"/>
        <v>14</v>
      </c>
      <c r="AK126" s="109">
        <f t="shared" si="43"/>
        <v>18</v>
      </c>
      <c r="AL126" s="109">
        <f t="shared" si="27"/>
        <v>77.78</v>
      </c>
      <c r="AM126" s="109">
        <f t="shared" si="28"/>
        <v>3</v>
      </c>
      <c r="AN126" s="109" t="str">
        <f t="shared" si="29"/>
        <v>Y</v>
      </c>
      <c r="AO126" s="109">
        <f t="shared" si="44"/>
        <v>14</v>
      </c>
      <c r="AP126" s="109">
        <f t="shared" si="45"/>
        <v>14</v>
      </c>
      <c r="AQ126" s="109">
        <f t="shared" si="30"/>
        <v>100</v>
      </c>
      <c r="AR126" s="109">
        <f t="shared" si="31"/>
        <v>3</v>
      </c>
      <c r="AS126" s="109" t="str">
        <f t="shared" si="32"/>
        <v>Y</v>
      </c>
      <c r="AT126" s="109">
        <f t="shared" si="46"/>
        <v>16</v>
      </c>
      <c r="AU126" s="109">
        <f t="shared" si="47"/>
        <v>18</v>
      </c>
      <c r="AV126" s="109">
        <f t="shared" si="33"/>
        <v>88.89</v>
      </c>
      <c r="AW126" s="109">
        <f t="shared" si="34"/>
        <v>3</v>
      </c>
      <c r="AX126" s="109" t="str">
        <f t="shared" si="35"/>
        <v>Y</v>
      </c>
      <c r="AY126" s="109">
        <f t="shared" si="48"/>
        <v>13</v>
      </c>
      <c r="AZ126" s="109">
        <f t="shared" si="49"/>
        <v>13</v>
      </c>
      <c r="BA126" s="109">
        <f t="shared" si="36"/>
        <v>100</v>
      </c>
      <c r="BB126" s="109">
        <f t="shared" si="37"/>
        <v>3</v>
      </c>
      <c r="BC126" s="109" t="str">
        <f t="shared" si="38"/>
        <v>Y</v>
      </c>
    </row>
    <row r="127" spans="1:55" x14ac:dyDescent="0.25">
      <c r="A127" s="85">
        <v>112</v>
      </c>
      <c r="B127" s="112">
        <v>2000820100117</v>
      </c>
      <c r="C127" s="121" t="s">
        <v>285</v>
      </c>
      <c r="D127" s="113">
        <v>1</v>
      </c>
      <c r="E127" s="113">
        <v>1</v>
      </c>
      <c r="F127" s="113">
        <v>1</v>
      </c>
      <c r="G127" s="113"/>
      <c r="H127" s="113">
        <v>1</v>
      </c>
      <c r="I127" s="113">
        <v>2</v>
      </c>
      <c r="J127" s="113"/>
      <c r="K127" s="113">
        <v>1</v>
      </c>
      <c r="L127" s="113">
        <v>1</v>
      </c>
      <c r="M127" s="113">
        <v>1</v>
      </c>
      <c r="N127" s="113"/>
      <c r="O127" s="113">
        <v>1</v>
      </c>
      <c r="P127" s="113">
        <v>2</v>
      </c>
      <c r="Q127" s="118"/>
      <c r="R127" s="115"/>
      <c r="S127" s="115"/>
      <c r="T127" s="115"/>
      <c r="U127" s="115"/>
      <c r="V127" s="115"/>
      <c r="W127" s="118"/>
      <c r="X127" s="118"/>
      <c r="Y127" s="116">
        <v>10</v>
      </c>
      <c r="Z127" s="116">
        <v>10</v>
      </c>
      <c r="AA127" s="116">
        <v>10</v>
      </c>
      <c r="AB127" s="116">
        <v>9</v>
      </c>
      <c r="AC127" s="116">
        <v>10</v>
      </c>
      <c r="AD127" s="58"/>
      <c r="AE127" s="109">
        <f t="shared" si="40"/>
        <v>12</v>
      </c>
      <c r="AF127" s="109">
        <f t="shared" si="41"/>
        <v>14</v>
      </c>
      <c r="AG127" s="109">
        <f t="shared" si="39"/>
        <v>85.71</v>
      </c>
      <c r="AH127" s="109">
        <f t="shared" si="25"/>
        <v>3</v>
      </c>
      <c r="AI127" s="109" t="str">
        <f t="shared" si="26"/>
        <v>Y</v>
      </c>
      <c r="AJ127" s="109">
        <f t="shared" si="42"/>
        <v>14</v>
      </c>
      <c r="AK127" s="109">
        <f t="shared" si="43"/>
        <v>18</v>
      </c>
      <c r="AL127" s="109">
        <f t="shared" si="27"/>
        <v>77.78</v>
      </c>
      <c r="AM127" s="109">
        <f t="shared" si="28"/>
        <v>3</v>
      </c>
      <c r="AN127" s="109" t="str">
        <f t="shared" si="29"/>
        <v>Y</v>
      </c>
      <c r="AO127" s="109">
        <f t="shared" si="44"/>
        <v>12</v>
      </c>
      <c r="AP127" s="109">
        <f t="shared" si="45"/>
        <v>14</v>
      </c>
      <c r="AQ127" s="109">
        <f t="shared" si="30"/>
        <v>85.71</v>
      </c>
      <c r="AR127" s="109">
        <f t="shared" si="31"/>
        <v>3</v>
      </c>
      <c r="AS127" s="109" t="str">
        <f t="shared" si="32"/>
        <v>Y</v>
      </c>
      <c r="AT127" s="109">
        <f t="shared" si="46"/>
        <v>11</v>
      </c>
      <c r="AU127" s="109">
        <f t="shared" si="47"/>
        <v>15</v>
      </c>
      <c r="AV127" s="109">
        <f t="shared" si="33"/>
        <v>73.33</v>
      </c>
      <c r="AW127" s="109">
        <f t="shared" si="34"/>
        <v>3</v>
      </c>
      <c r="AX127" s="109" t="str">
        <f t="shared" si="35"/>
        <v>Y</v>
      </c>
      <c r="AY127" s="109">
        <f t="shared" si="48"/>
        <v>12</v>
      </c>
      <c r="AZ127" s="109">
        <f t="shared" si="49"/>
        <v>13</v>
      </c>
      <c r="BA127" s="109">
        <f t="shared" si="36"/>
        <v>92.31</v>
      </c>
      <c r="BB127" s="109">
        <f t="shared" si="37"/>
        <v>3</v>
      </c>
      <c r="BC127" s="109" t="str">
        <f t="shared" si="38"/>
        <v>Y</v>
      </c>
    </row>
    <row r="128" spans="1:55" x14ac:dyDescent="0.25">
      <c r="A128" s="85">
        <v>113</v>
      </c>
      <c r="B128" s="112">
        <v>2000820100118</v>
      </c>
      <c r="C128" s="121" t="s">
        <v>286</v>
      </c>
      <c r="D128" s="113">
        <v>1</v>
      </c>
      <c r="E128" s="113">
        <v>1</v>
      </c>
      <c r="F128" s="113">
        <v>1</v>
      </c>
      <c r="G128" s="113"/>
      <c r="H128" s="113">
        <v>1</v>
      </c>
      <c r="I128" s="113">
        <v>2</v>
      </c>
      <c r="J128" s="113"/>
      <c r="K128" s="113"/>
      <c r="L128" s="113">
        <v>1</v>
      </c>
      <c r="M128" s="113"/>
      <c r="N128" s="113">
        <v>3</v>
      </c>
      <c r="O128" s="113">
        <v>2</v>
      </c>
      <c r="P128" s="113">
        <v>1</v>
      </c>
      <c r="Q128" s="115"/>
      <c r="R128" s="115"/>
      <c r="S128" s="115"/>
      <c r="T128" s="115"/>
      <c r="U128" s="115"/>
      <c r="V128" s="115"/>
      <c r="W128" s="115"/>
      <c r="X128" s="115"/>
      <c r="Y128" s="116">
        <v>10</v>
      </c>
      <c r="Z128" s="116">
        <v>8</v>
      </c>
      <c r="AA128" s="116">
        <v>8</v>
      </c>
      <c r="AB128" s="116">
        <v>8</v>
      </c>
      <c r="AC128" s="116">
        <v>10</v>
      </c>
      <c r="AD128" s="58"/>
      <c r="AE128" s="109">
        <f t="shared" si="40"/>
        <v>12</v>
      </c>
      <c r="AF128" s="109">
        <f t="shared" si="41"/>
        <v>14</v>
      </c>
      <c r="AG128" s="109">
        <f t="shared" si="39"/>
        <v>85.71</v>
      </c>
      <c r="AH128" s="109">
        <f t="shared" si="25"/>
        <v>3</v>
      </c>
      <c r="AI128" s="109" t="str">
        <f t="shared" si="26"/>
        <v>Y</v>
      </c>
      <c r="AJ128" s="109">
        <f t="shared" si="42"/>
        <v>12</v>
      </c>
      <c r="AK128" s="109">
        <f t="shared" si="43"/>
        <v>18</v>
      </c>
      <c r="AL128" s="109">
        <f t="shared" si="27"/>
        <v>66.67</v>
      </c>
      <c r="AM128" s="109">
        <f t="shared" si="28"/>
        <v>3</v>
      </c>
      <c r="AN128" s="109" t="str">
        <f t="shared" si="29"/>
        <v>Y</v>
      </c>
      <c r="AO128" s="109">
        <f t="shared" si="44"/>
        <v>9</v>
      </c>
      <c r="AP128" s="109">
        <f t="shared" si="45"/>
        <v>12</v>
      </c>
      <c r="AQ128" s="109">
        <f t="shared" si="30"/>
        <v>75</v>
      </c>
      <c r="AR128" s="109">
        <f t="shared" si="31"/>
        <v>3</v>
      </c>
      <c r="AS128" s="109" t="str">
        <f t="shared" si="32"/>
        <v>Y</v>
      </c>
      <c r="AT128" s="109">
        <f t="shared" si="46"/>
        <v>13</v>
      </c>
      <c r="AU128" s="109">
        <f t="shared" si="47"/>
        <v>16</v>
      </c>
      <c r="AV128" s="109">
        <f t="shared" si="33"/>
        <v>81.25</v>
      </c>
      <c r="AW128" s="109">
        <f t="shared" si="34"/>
        <v>3</v>
      </c>
      <c r="AX128" s="109" t="str">
        <f t="shared" si="35"/>
        <v>Y</v>
      </c>
      <c r="AY128" s="109">
        <f t="shared" si="48"/>
        <v>11</v>
      </c>
      <c r="AZ128" s="109">
        <f t="shared" si="49"/>
        <v>13</v>
      </c>
      <c r="BA128" s="109">
        <f t="shared" si="36"/>
        <v>84.62</v>
      </c>
      <c r="BB128" s="109">
        <f t="shared" si="37"/>
        <v>3</v>
      </c>
      <c r="BC128" s="109" t="str">
        <f t="shared" si="38"/>
        <v>Y</v>
      </c>
    </row>
    <row r="129" spans="1:55" x14ac:dyDescent="0.25">
      <c r="A129" s="85">
        <v>114</v>
      </c>
      <c r="B129" s="112">
        <v>2000820100119</v>
      </c>
      <c r="C129" s="121" t="s">
        <v>287</v>
      </c>
      <c r="D129" s="113">
        <v>0</v>
      </c>
      <c r="E129" s="113">
        <v>1</v>
      </c>
      <c r="F129" s="113">
        <v>1.5</v>
      </c>
      <c r="G129" s="113">
        <v>3</v>
      </c>
      <c r="H129" s="113">
        <v>2</v>
      </c>
      <c r="I129" s="113">
        <v>3</v>
      </c>
      <c r="J129" s="113"/>
      <c r="K129" s="113">
        <v>2</v>
      </c>
      <c r="L129" s="113">
        <v>2</v>
      </c>
      <c r="M129" s="113">
        <v>1</v>
      </c>
      <c r="N129" s="113">
        <v>3</v>
      </c>
      <c r="O129" s="113">
        <v>3</v>
      </c>
      <c r="P129" s="113">
        <v>2</v>
      </c>
      <c r="Q129" s="115"/>
      <c r="R129" s="115"/>
      <c r="S129" s="115"/>
      <c r="T129" s="115"/>
      <c r="U129" s="115"/>
      <c r="V129" s="115"/>
      <c r="W129" s="115"/>
      <c r="X129" s="115"/>
      <c r="Y129" s="116">
        <v>10</v>
      </c>
      <c r="Z129" s="116">
        <v>10</v>
      </c>
      <c r="AA129" s="116">
        <v>10</v>
      </c>
      <c r="AB129" s="116">
        <v>10</v>
      </c>
      <c r="AC129" s="116">
        <v>10</v>
      </c>
      <c r="AD129" s="58"/>
      <c r="AE129" s="109">
        <f t="shared" si="40"/>
        <v>12.5</v>
      </c>
      <c r="AF129" s="109">
        <f t="shared" si="41"/>
        <v>14</v>
      </c>
      <c r="AG129" s="109">
        <f t="shared" si="39"/>
        <v>89.29</v>
      </c>
      <c r="AH129" s="109">
        <f t="shared" si="25"/>
        <v>3</v>
      </c>
      <c r="AI129" s="109" t="str">
        <f t="shared" si="26"/>
        <v>Y</v>
      </c>
      <c r="AJ129" s="109">
        <f t="shared" si="42"/>
        <v>18</v>
      </c>
      <c r="AK129" s="109">
        <f t="shared" si="43"/>
        <v>21</v>
      </c>
      <c r="AL129" s="109">
        <f t="shared" si="27"/>
        <v>85.71</v>
      </c>
      <c r="AM129" s="109">
        <f t="shared" si="28"/>
        <v>3</v>
      </c>
      <c r="AN129" s="109" t="str">
        <f t="shared" si="29"/>
        <v>Y</v>
      </c>
      <c r="AO129" s="109">
        <f t="shared" si="44"/>
        <v>14</v>
      </c>
      <c r="AP129" s="109">
        <f t="shared" si="45"/>
        <v>14</v>
      </c>
      <c r="AQ129" s="109">
        <f t="shared" si="30"/>
        <v>100</v>
      </c>
      <c r="AR129" s="109">
        <f t="shared" si="31"/>
        <v>3</v>
      </c>
      <c r="AS129" s="109" t="str">
        <f t="shared" si="32"/>
        <v>Y</v>
      </c>
      <c r="AT129" s="109">
        <f t="shared" si="46"/>
        <v>17</v>
      </c>
      <c r="AU129" s="109">
        <f t="shared" si="47"/>
        <v>18</v>
      </c>
      <c r="AV129" s="109">
        <f t="shared" si="33"/>
        <v>94.44</v>
      </c>
      <c r="AW129" s="109">
        <f t="shared" si="34"/>
        <v>3</v>
      </c>
      <c r="AX129" s="109" t="str">
        <f t="shared" si="35"/>
        <v>Y</v>
      </c>
      <c r="AY129" s="109">
        <f t="shared" si="48"/>
        <v>12</v>
      </c>
      <c r="AZ129" s="109">
        <f t="shared" si="49"/>
        <v>13</v>
      </c>
      <c r="BA129" s="109">
        <f t="shared" si="36"/>
        <v>92.31</v>
      </c>
      <c r="BB129" s="109">
        <f t="shared" si="37"/>
        <v>3</v>
      </c>
      <c r="BC129" s="109" t="str">
        <f t="shared" si="38"/>
        <v>Y</v>
      </c>
    </row>
    <row r="130" spans="1:55" x14ac:dyDescent="0.25">
      <c r="A130" s="85">
        <v>115</v>
      </c>
      <c r="B130" s="112">
        <v>2000820100120</v>
      </c>
      <c r="C130" s="121" t="s">
        <v>288</v>
      </c>
      <c r="D130" s="113"/>
      <c r="E130" s="113">
        <v>0</v>
      </c>
      <c r="F130" s="113">
        <v>2</v>
      </c>
      <c r="G130" s="113">
        <v>2</v>
      </c>
      <c r="H130" s="113"/>
      <c r="I130" s="113">
        <v>2</v>
      </c>
      <c r="J130" s="113"/>
      <c r="K130" s="113"/>
      <c r="L130" s="113">
        <v>1</v>
      </c>
      <c r="M130" s="113"/>
      <c r="N130" s="113">
        <v>3</v>
      </c>
      <c r="O130" s="113">
        <v>2</v>
      </c>
      <c r="P130" s="113">
        <v>1</v>
      </c>
      <c r="Q130" s="115"/>
      <c r="R130" s="115"/>
      <c r="S130" s="115"/>
      <c r="T130" s="115"/>
      <c r="U130" s="115"/>
      <c r="V130" s="115"/>
      <c r="W130" s="115"/>
      <c r="X130" s="115"/>
      <c r="Y130" s="116">
        <v>10</v>
      </c>
      <c r="Z130" s="116">
        <v>10</v>
      </c>
      <c r="AA130" s="116">
        <v>10</v>
      </c>
      <c r="AB130" s="116">
        <v>10</v>
      </c>
      <c r="AC130" s="116">
        <v>10</v>
      </c>
      <c r="AD130" s="58"/>
      <c r="AE130" s="109">
        <f t="shared" si="40"/>
        <v>12</v>
      </c>
      <c r="AF130" s="109">
        <f t="shared" si="41"/>
        <v>14</v>
      </c>
      <c r="AG130" s="109">
        <f t="shared" si="39"/>
        <v>85.71</v>
      </c>
      <c r="AH130" s="109">
        <f t="shared" si="25"/>
        <v>3</v>
      </c>
      <c r="AI130" s="109" t="str">
        <f t="shared" si="26"/>
        <v>Y</v>
      </c>
      <c r="AJ130" s="109">
        <f t="shared" si="42"/>
        <v>14</v>
      </c>
      <c r="AK130" s="109">
        <f t="shared" si="43"/>
        <v>16</v>
      </c>
      <c r="AL130" s="109">
        <f t="shared" si="27"/>
        <v>87.5</v>
      </c>
      <c r="AM130" s="109">
        <f t="shared" si="28"/>
        <v>3</v>
      </c>
      <c r="AN130" s="109" t="str">
        <f t="shared" si="29"/>
        <v>Y</v>
      </c>
      <c r="AO130" s="109">
        <f t="shared" si="44"/>
        <v>11</v>
      </c>
      <c r="AP130" s="109">
        <f t="shared" si="45"/>
        <v>12</v>
      </c>
      <c r="AQ130" s="109">
        <f t="shared" si="30"/>
        <v>91.67</v>
      </c>
      <c r="AR130" s="109">
        <f t="shared" si="31"/>
        <v>3</v>
      </c>
      <c r="AS130" s="109" t="str">
        <f t="shared" si="32"/>
        <v>Y</v>
      </c>
      <c r="AT130" s="109">
        <f t="shared" si="46"/>
        <v>15</v>
      </c>
      <c r="AU130" s="109">
        <f t="shared" si="47"/>
        <v>16</v>
      </c>
      <c r="AV130" s="109">
        <f t="shared" si="33"/>
        <v>93.75</v>
      </c>
      <c r="AW130" s="109">
        <f t="shared" si="34"/>
        <v>3</v>
      </c>
      <c r="AX130" s="109" t="str">
        <f t="shared" si="35"/>
        <v>Y</v>
      </c>
      <c r="AY130" s="109">
        <f t="shared" si="48"/>
        <v>11</v>
      </c>
      <c r="AZ130" s="109">
        <f t="shared" si="49"/>
        <v>13</v>
      </c>
      <c r="BA130" s="109">
        <f t="shared" si="36"/>
        <v>84.62</v>
      </c>
      <c r="BB130" s="109">
        <f t="shared" si="37"/>
        <v>3</v>
      </c>
      <c r="BC130" s="109" t="str">
        <f t="shared" si="38"/>
        <v>Y</v>
      </c>
    </row>
    <row r="131" spans="1:55" x14ac:dyDescent="0.25">
      <c r="A131" s="85">
        <v>116</v>
      </c>
      <c r="B131" s="112">
        <v>2000820100121</v>
      </c>
      <c r="C131" s="121" t="s">
        <v>289</v>
      </c>
      <c r="D131" s="113">
        <v>1</v>
      </c>
      <c r="E131" s="113">
        <v>2</v>
      </c>
      <c r="F131" s="113">
        <v>3</v>
      </c>
      <c r="G131" s="113">
        <v>1</v>
      </c>
      <c r="H131" s="113">
        <v>3</v>
      </c>
      <c r="I131" s="113"/>
      <c r="J131" s="113"/>
      <c r="K131" s="113">
        <v>2</v>
      </c>
      <c r="L131" s="113">
        <v>1</v>
      </c>
      <c r="M131" s="113">
        <v>2</v>
      </c>
      <c r="N131" s="113"/>
      <c r="O131" s="113">
        <v>2</v>
      </c>
      <c r="P131" s="113"/>
      <c r="Q131" s="115"/>
      <c r="R131" s="115"/>
      <c r="S131" s="115"/>
      <c r="T131" s="115"/>
      <c r="U131" s="115"/>
      <c r="V131" s="115"/>
      <c r="W131" s="115"/>
      <c r="X131" s="115"/>
      <c r="Y131" s="116">
        <v>10</v>
      </c>
      <c r="Z131" s="116">
        <v>10</v>
      </c>
      <c r="AA131" s="116">
        <v>10</v>
      </c>
      <c r="AB131" s="116">
        <v>10</v>
      </c>
      <c r="AC131" s="116">
        <v>9</v>
      </c>
      <c r="AD131" s="58"/>
      <c r="AE131" s="109">
        <f t="shared" si="40"/>
        <v>15</v>
      </c>
      <c r="AF131" s="109">
        <f t="shared" si="41"/>
        <v>14</v>
      </c>
      <c r="AG131" s="109">
        <f t="shared" si="39"/>
        <v>107.14</v>
      </c>
      <c r="AH131" s="109">
        <f t="shared" si="25"/>
        <v>3</v>
      </c>
      <c r="AI131" s="109" t="str">
        <f t="shared" si="26"/>
        <v>Y</v>
      </c>
      <c r="AJ131" s="109">
        <f t="shared" si="42"/>
        <v>15</v>
      </c>
      <c r="AK131" s="109">
        <f t="shared" si="43"/>
        <v>18</v>
      </c>
      <c r="AL131" s="109">
        <f t="shared" si="27"/>
        <v>83.33</v>
      </c>
      <c r="AM131" s="109">
        <f t="shared" si="28"/>
        <v>3</v>
      </c>
      <c r="AN131" s="109" t="str">
        <f t="shared" si="29"/>
        <v>Y</v>
      </c>
      <c r="AO131" s="109">
        <f t="shared" si="44"/>
        <v>13</v>
      </c>
      <c r="AP131" s="109">
        <f t="shared" si="45"/>
        <v>14</v>
      </c>
      <c r="AQ131" s="109">
        <f t="shared" si="30"/>
        <v>92.86</v>
      </c>
      <c r="AR131" s="109">
        <f t="shared" si="31"/>
        <v>3</v>
      </c>
      <c r="AS131" s="109" t="str">
        <f t="shared" si="32"/>
        <v>Y</v>
      </c>
      <c r="AT131" s="109">
        <f t="shared" si="46"/>
        <v>14</v>
      </c>
      <c r="AU131" s="109">
        <f t="shared" si="47"/>
        <v>15</v>
      </c>
      <c r="AV131" s="109">
        <f t="shared" si="33"/>
        <v>93.33</v>
      </c>
      <c r="AW131" s="109">
        <f t="shared" si="34"/>
        <v>3</v>
      </c>
      <c r="AX131" s="109" t="str">
        <f t="shared" si="35"/>
        <v>Y</v>
      </c>
      <c r="AY131" s="109">
        <f t="shared" si="48"/>
        <v>9</v>
      </c>
      <c r="AZ131" s="109">
        <f t="shared" si="49"/>
        <v>10</v>
      </c>
      <c r="BA131" s="109">
        <f t="shared" si="36"/>
        <v>90</v>
      </c>
      <c r="BB131" s="109">
        <f t="shared" si="37"/>
        <v>3</v>
      </c>
      <c r="BC131" s="109" t="str">
        <f t="shared" si="38"/>
        <v>Y</v>
      </c>
    </row>
    <row r="132" spans="1:55" x14ac:dyDescent="0.25">
      <c r="A132" s="85">
        <v>117</v>
      </c>
      <c r="B132" s="112">
        <v>2000820100122</v>
      </c>
      <c r="C132" s="121" t="s">
        <v>290</v>
      </c>
      <c r="D132" s="113">
        <v>0</v>
      </c>
      <c r="E132" s="113">
        <v>1.5</v>
      </c>
      <c r="F132" s="113">
        <v>1.5</v>
      </c>
      <c r="G132" s="113">
        <v>3</v>
      </c>
      <c r="H132" s="113">
        <v>2</v>
      </c>
      <c r="I132" s="113">
        <v>3</v>
      </c>
      <c r="J132" s="113"/>
      <c r="K132" s="113">
        <v>2</v>
      </c>
      <c r="L132" s="113">
        <v>2</v>
      </c>
      <c r="M132" s="113">
        <v>1</v>
      </c>
      <c r="N132" s="113">
        <v>3</v>
      </c>
      <c r="O132" s="113">
        <v>3</v>
      </c>
      <c r="P132" s="113">
        <v>2</v>
      </c>
      <c r="Q132" s="115"/>
      <c r="R132" s="115"/>
      <c r="S132" s="115"/>
      <c r="T132" s="115"/>
      <c r="U132" s="115"/>
      <c r="V132" s="115"/>
      <c r="W132" s="115"/>
      <c r="X132" s="115"/>
      <c r="Y132" s="116">
        <v>10</v>
      </c>
      <c r="Z132" s="116">
        <v>10</v>
      </c>
      <c r="AA132" s="116">
        <v>10</v>
      </c>
      <c r="AB132" s="116">
        <v>10</v>
      </c>
      <c r="AC132" s="116">
        <v>10</v>
      </c>
      <c r="AD132" s="58"/>
      <c r="AE132" s="109">
        <f t="shared" si="40"/>
        <v>13</v>
      </c>
      <c r="AF132" s="109">
        <f t="shared" si="41"/>
        <v>14</v>
      </c>
      <c r="AG132" s="109">
        <f t="shared" si="39"/>
        <v>92.86</v>
      </c>
      <c r="AH132" s="109">
        <f t="shared" si="25"/>
        <v>3</v>
      </c>
      <c r="AI132" s="109" t="str">
        <f t="shared" si="26"/>
        <v>Y</v>
      </c>
      <c r="AJ132" s="109">
        <f t="shared" si="42"/>
        <v>18</v>
      </c>
      <c r="AK132" s="109">
        <f t="shared" si="43"/>
        <v>21</v>
      </c>
      <c r="AL132" s="109">
        <f t="shared" si="27"/>
        <v>85.71</v>
      </c>
      <c r="AM132" s="109">
        <f t="shared" si="28"/>
        <v>3</v>
      </c>
      <c r="AN132" s="109" t="str">
        <f t="shared" si="29"/>
        <v>Y</v>
      </c>
      <c r="AO132" s="109">
        <f t="shared" si="44"/>
        <v>14</v>
      </c>
      <c r="AP132" s="109">
        <f t="shared" si="45"/>
        <v>14</v>
      </c>
      <c r="AQ132" s="109">
        <f t="shared" si="30"/>
        <v>100</v>
      </c>
      <c r="AR132" s="109">
        <f t="shared" si="31"/>
        <v>3</v>
      </c>
      <c r="AS132" s="109" t="str">
        <f t="shared" si="32"/>
        <v>Y</v>
      </c>
      <c r="AT132" s="109">
        <f t="shared" si="46"/>
        <v>17</v>
      </c>
      <c r="AU132" s="109">
        <f t="shared" si="47"/>
        <v>18</v>
      </c>
      <c r="AV132" s="109">
        <f t="shared" si="33"/>
        <v>94.44</v>
      </c>
      <c r="AW132" s="109">
        <f t="shared" si="34"/>
        <v>3</v>
      </c>
      <c r="AX132" s="109" t="str">
        <f t="shared" si="35"/>
        <v>Y</v>
      </c>
      <c r="AY132" s="109">
        <f t="shared" si="48"/>
        <v>12</v>
      </c>
      <c r="AZ132" s="109">
        <f t="shared" si="49"/>
        <v>13</v>
      </c>
      <c r="BA132" s="109">
        <f t="shared" si="36"/>
        <v>92.31</v>
      </c>
      <c r="BB132" s="109">
        <f t="shared" si="37"/>
        <v>3</v>
      </c>
      <c r="BC132" s="109" t="str">
        <f t="shared" si="38"/>
        <v>Y</v>
      </c>
    </row>
    <row r="133" spans="1:55" x14ac:dyDescent="0.25">
      <c r="A133" s="85">
        <v>118</v>
      </c>
      <c r="B133" s="112">
        <v>2000820100123</v>
      </c>
      <c r="C133" s="121" t="s">
        <v>291</v>
      </c>
      <c r="D133" s="113">
        <v>1</v>
      </c>
      <c r="E133" s="113">
        <v>2</v>
      </c>
      <c r="F133" s="113">
        <v>3</v>
      </c>
      <c r="G133" s="113">
        <v>1</v>
      </c>
      <c r="H133" s="113">
        <v>3</v>
      </c>
      <c r="I133" s="113"/>
      <c r="J133" s="113"/>
      <c r="K133" s="113"/>
      <c r="L133" s="113">
        <v>1</v>
      </c>
      <c r="M133" s="113"/>
      <c r="N133" s="113">
        <v>3</v>
      </c>
      <c r="O133" s="113">
        <v>2</v>
      </c>
      <c r="P133" s="113">
        <v>1</v>
      </c>
      <c r="Q133" s="115"/>
      <c r="R133" s="115"/>
      <c r="S133" s="115"/>
      <c r="T133" s="115"/>
      <c r="U133" s="115"/>
      <c r="V133" s="115"/>
      <c r="W133" s="115"/>
      <c r="X133" s="115"/>
      <c r="Y133" s="116">
        <v>9</v>
      </c>
      <c r="Z133" s="116">
        <v>10</v>
      </c>
      <c r="AA133" s="116">
        <v>9</v>
      </c>
      <c r="AB133" s="116">
        <v>9</v>
      </c>
      <c r="AC133" s="116">
        <v>10</v>
      </c>
      <c r="AD133" s="58"/>
      <c r="AE133" s="109">
        <f t="shared" si="40"/>
        <v>14</v>
      </c>
      <c r="AF133" s="109">
        <f t="shared" si="41"/>
        <v>14</v>
      </c>
      <c r="AG133" s="109">
        <f t="shared" si="39"/>
        <v>100</v>
      </c>
      <c r="AH133" s="109">
        <f t="shared" ref="AH133:AH172" si="50">IF(AG133&gt;=60,3,IF(AG133&gt;=40,2,1))</f>
        <v>3</v>
      </c>
      <c r="AI133" s="109" t="str">
        <f t="shared" ref="AI133:AI172" si="51">IF(AH133=3,"Y","N")</f>
        <v>Y</v>
      </c>
      <c r="AJ133" s="109">
        <f t="shared" si="42"/>
        <v>15</v>
      </c>
      <c r="AK133" s="109">
        <f t="shared" si="43"/>
        <v>18</v>
      </c>
      <c r="AL133" s="109">
        <f t="shared" ref="AL133:AL172" si="52">IF(AK133,ROUND((AJ133/AK133)*100,2),"")</f>
        <v>83.33</v>
      </c>
      <c r="AM133" s="109">
        <f t="shared" ref="AM133:AM172" si="53">IF(AL133&gt;=60,3,IF(AL133&gt;=40,2,1))</f>
        <v>3</v>
      </c>
      <c r="AN133" s="109" t="str">
        <f t="shared" ref="AN133:AN172" si="54">IF(AM133=3,"Y","N")</f>
        <v>Y</v>
      </c>
      <c r="AO133" s="109">
        <f t="shared" si="44"/>
        <v>10</v>
      </c>
      <c r="AP133" s="109">
        <f t="shared" si="45"/>
        <v>12</v>
      </c>
      <c r="AQ133" s="109">
        <f t="shared" ref="AQ133:AQ172" si="55">IF(AP133,ROUND((AO133/AP133)*100,2),"")</f>
        <v>83.33</v>
      </c>
      <c r="AR133" s="109">
        <f t="shared" ref="AR133:AR172" si="56">IF(AQ133&gt;=60,3,IF(AQ133&gt;=40,2,1))</f>
        <v>3</v>
      </c>
      <c r="AS133" s="109" t="str">
        <f t="shared" ref="AS133:AS172" si="57">IF(AR133=3,"Y","N")</f>
        <v>Y</v>
      </c>
      <c r="AT133" s="109">
        <f t="shared" si="46"/>
        <v>14</v>
      </c>
      <c r="AU133" s="109">
        <f t="shared" si="47"/>
        <v>16</v>
      </c>
      <c r="AV133" s="109">
        <f t="shared" ref="AV133:AV172" si="58">IF(AU133,ROUND((AT133/AU133)*100,2),"")</f>
        <v>87.5</v>
      </c>
      <c r="AW133" s="109">
        <f t="shared" ref="AW133:AW172" si="59">IF(AV133&gt;=60,3,IF(AV133&gt;=40,2,1))</f>
        <v>3</v>
      </c>
      <c r="AX133" s="109" t="str">
        <f t="shared" ref="AX133:AX172" si="60">IF(AW133=3,"Y","N")</f>
        <v>Y</v>
      </c>
      <c r="AY133" s="109">
        <f t="shared" si="48"/>
        <v>11</v>
      </c>
      <c r="AZ133" s="109">
        <f t="shared" si="49"/>
        <v>13</v>
      </c>
      <c r="BA133" s="109">
        <f t="shared" ref="BA133:BA172" si="61">IF(AZ133,ROUND((AY133/AZ133)*100,2),"")</f>
        <v>84.62</v>
      </c>
      <c r="BB133" s="109">
        <f t="shared" ref="BB133:BB172" si="62">IF(BA133&gt;=60,3,IF(BA133&gt;=40,2,1))</f>
        <v>3</v>
      </c>
      <c r="BC133" s="109" t="str">
        <f t="shared" ref="BC133:BC172" si="63">IF(BB133=3,"Y","N")</f>
        <v>Y</v>
      </c>
    </row>
    <row r="134" spans="1:55" x14ac:dyDescent="0.25">
      <c r="A134" s="85">
        <v>119</v>
      </c>
      <c r="B134" s="112">
        <v>2000820100124</v>
      </c>
      <c r="C134" s="121" t="s">
        <v>292</v>
      </c>
      <c r="D134" s="113">
        <v>1</v>
      </c>
      <c r="E134" s="113">
        <v>2</v>
      </c>
      <c r="F134" s="113">
        <v>3</v>
      </c>
      <c r="G134" s="113">
        <v>1</v>
      </c>
      <c r="H134" s="113">
        <v>3</v>
      </c>
      <c r="I134" s="113"/>
      <c r="J134" s="113"/>
      <c r="K134" s="113">
        <v>1</v>
      </c>
      <c r="L134" s="113">
        <v>2</v>
      </c>
      <c r="M134" s="113"/>
      <c r="N134" s="113"/>
      <c r="O134" s="113">
        <v>2</v>
      </c>
      <c r="P134" s="113">
        <v>1</v>
      </c>
      <c r="Q134" s="115"/>
      <c r="R134" s="115"/>
      <c r="S134" s="115"/>
      <c r="T134" s="115"/>
      <c r="U134" s="115"/>
      <c r="V134" s="115"/>
      <c r="W134" s="115"/>
      <c r="X134" s="115"/>
      <c r="Y134" s="116">
        <v>10</v>
      </c>
      <c r="Z134" s="116">
        <v>10</v>
      </c>
      <c r="AA134" s="116">
        <v>10</v>
      </c>
      <c r="AB134" s="116">
        <v>10</v>
      </c>
      <c r="AC134" s="116">
        <v>10</v>
      </c>
      <c r="AD134" s="58"/>
      <c r="AE134" s="109">
        <f t="shared" si="40"/>
        <v>15</v>
      </c>
      <c r="AF134" s="109">
        <f t="shared" si="41"/>
        <v>14</v>
      </c>
      <c r="AG134" s="109">
        <f t="shared" ref="AG134:AG172" si="64">IF(AF134,ROUND((AE134/AF134)*100,2),"")</f>
        <v>107.14</v>
      </c>
      <c r="AH134" s="109">
        <f t="shared" si="50"/>
        <v>3</v>
      </c>
      <c r="AI134" s="109" t="str">
        <f t="shared" si="51"/>
        <v>Y</v>
      </c>
      <c r="AJ134" s="109">
        <f t="shared" si="42"/>
        <v>15</v>
      </c>
      <c r="AK134" s="109">
        <f t="shared" si="43"/>
        <v>18</v>
      </c>
      <c r="AL134" s="109">
        <f t="shared" si="52"/>
        <v>83.33</v>
      </c>
      <c r="AM134" s="109">
        <f t="shared" si="53"/>
        <v>3</v>
      </c>
      <c r="AN134" s="109" t="str">
        <f t="shared" si="54"/>
        <v>Y</v>
      </c>
      <c r="AO134" s="109">
        <f t="shared" si="44"/>
        <v>13</v>
      </c>
      <c r="AP134" s="109">
        <f t="shared" si="45"/>
        <v>14</v>
      </c>
      <c r="AQ134" s="109">
        <f t="shared" si="55"/>
        <v>92.86</v>
      </c>
      <c r="AR134" s="109">
        <f t="shared" si="56"/>
        <v>3</v>
      </c>
      <c r="AS134" s="109" t="str">
        <f t="shared" si="57"/>
        <v>Y</v>
      </c>
      <c r="AT134" s="109">
        <f t="shared" si="46"/>
        <v>12</v>
      </c>
      <c r="AU134" s="109">
        <f t="shared" si="47"/>
        <v>13</v>
      </c>
      <c r="AV134" s="109">
        <f t="shared" si="58"/>
        <v>92.31</v>
      </c>
      <c r="AW134" s="109">
        <f t="shared" si="59"/>
        <v>3</v>
      </c>
      <c r="AX134" s="109" t="str">
        <f t="shared" si="60"/>
        <v>Y</v>
      </c>
      <c r="AY134" s="109">
        <f t="shared" si="48"/>
        <v>11</v>
      </c>
      <c r="AZ134" s="109">
        <f t="shared" si="49"/>
        <v>13</v>
      </c>
      <c r="BA134" s="109">
        <f t="shared" si="61"/>
        <v>84.62</v>
      </c>
      <c r="BB134" s="109">
        <f t="shared" si="62"/>
        <v>3</v>
      </c>
      <c r="BC134" s="109" t="str">
        <f t="shared" si="63"/>
        <v>Y</v>
      </c>
    </row>
    <row r="135" spans="1:55" x14ac:dyDescent="0.25">
      <c r="A135" s="85">
        <v>120</v>
      </c>
      <c r="B135" s="112">
        <v>2000820100125</v>
      </c>
      <c r="C135" s="121" t="s">
        <v>293</v>
      </c>
      <c r="D135" s="113"/>
      <c r="E135" s="113">
        <v>1.5</v>
      </c>
      <c r="F135" s="113">
        <v>2</v>
      </c>
      <c r="G135" s="113">
        <v>3</v>
      </c>
      <c r="H135" s="113">
        <v>2.5</v>
      </c>
      <c r="I135" s="113">
        <v>3</v>
      </c>
      <c r="J135" s="113"/>
      <c r="K135" s="113">
        <v>2</v>
      </c>
      <c r="L135" s="113">
        <v>1</v>
      </c>
      <c r="M135" s="113">
        <v>1</v>
      </c>
      <c r="N135" s="113">
        <v>3</v>
      </c>
      <c r="O135" s="113">
        <v>3</v>
      </c>
      <c r="P135" s="113">
        <v>2</v>
      </c>
      <c r="Q135" s="115"/>
      <c r="R135" s="115"/>
      <c r="S135" s="115"/>
      <c r="T135" s="115"/>
      <c r="U135" s="115"/>
      <c r="V135" s="115"/>
      <c r="W135" s="115"/>
      <c r="X135" s="115"/>
      <c r="Y135" s="116">
        <v>10</v>
      </c>
      <c r="Z135" s="116">
        <v>10</v>
      </c>
      <c r="AA135" s="116">
        <v>9</v>
      </c>
      <c r="AB135" s="116">
        <v>10</v>
      </c>
      <c r="AC135" s="116">
        <v>10</v>
      </c>
      <c r="AD135" s="58"/>
      <c r="AE135" s="109">
        <f t="shared" si="40"/>
        <v>13.5</v>
      </c>
      <c r="AF135" s="109">
        <f t="shared" si="41"/>
        <v>14</v>
      </c>
      <c r="AG135" s="109">
        <f t="shared" si="64"/>
        <v>96.43</v>
      </c>
      <c r="AH135" s="109">
        <f t="shared" si="50"/>
        <v>3</v>
      </c>
      <c r="AI135" s="109" t="str">
        <f t="shared" si="51"/>
        <v>Y</v>
      </c>
      <c r="AJ135" s="109">
        <f t="shared" si="42"/>
        <v>18.5</v>
      </c>
      <c r="AK135" s="109">
        <f t="shared" si="43"/>
        <v>19</v>
      </c>
      <c r="AL135" s="109">
        <f t="shared" si="52"/>
        <v>97.37</v>
      </c>
      <c r="AM135" s="109">
        <f t="shared" si="53"/>
        <v>3</v>
      </c>
      <c r="AN135" s="109" t="str">
        <f t="shared" si="54"/>
        <v>Y</v>
      </c>
      <c r="AO135" s="109">
        <f t="shared" si="44"/>
        <v>12</v>
      </c>
      <c r="AP135" s="109">
        <f t="shared" si="45"/>
        <v>14</v>
      </c>
      <c r="AQ135" s="109">
        <f t="shared" si="55"/>
        <v>85.71</v>
      </c>
      <c r="AR135" s="109">
        <f t="shared" si="56"/>
        <v>3</v>
      </c>
      <c r="AS135" s="109" t="str">
        <f t="shared" si="57"/>
        <v>Y</v>
      </c>
      <c r="AT135" s="109">
        <f t="shared" si="46"/>
        <v>17</v>
      </c>
      <c r="AU135" s="109">
        <f t="shared" si="47"/>
        <v>18</v>
      </c>
      <c r="AV135" s="109">
        <f t="shared" si="58"/>
        <v>94.44</v>
      </c>
      <c r="AW135" s="109">
        <f t="shared" si="59"/>
        <v>3</v>
      </c>
      <c r="AX135" s="109" t="str">
        <f t="shared" si="60"/>
        <v>Y</v>
      </c>
      <c r="AY135" s="109">
        <f t="shared" si="48"/>
        <v>12</v>
      </c>
      <c r="AZ135" s="109">
        <f t="shared" si="49"/>
        <v>13</v>
      </c>
      <c r="BA135" s="109">
        <f t="shared" si="61"/>
        <v>92.31</v>
      </c>
      <c r="BB135" s="109">
        <f t="shared" si="62"/>
        <v>3</v>
      </c>
      <c r="BC135" s="109" t="str">
        <f t="shared" si="63"/>
        <v>Y</v>
      </c>
    </row>
    <row r="136" spans="1:55" x14ac:dyDescent="0.25">
      <c r="A136" s="85">
        <v>121</v>
      </c>
      <c r="B136" s="112">
        <v>2000820100126</v>
      </c>
      <c r="C136" s="121" t="s">
        <v>294</v>
      </c>
      <c r="D136" s="113">
        <v>0.5</v>
      </c>
      <c r="E136" s="113"/>
      <c r="F136" s="113">
        <v>1</v>
      </c>
      <c r="G136" s="113"/>
      <c r="H136" s="113">
        <v>2</v>
      </c>
      <c r="I136" s="113">
        <v>2.5</v>
      </c>
      <c r="J136" s="113"/>
      <c r="K136" s="113"/>
      <c r="L136" s="113"/>
      <c r="M136" s="113"/>
      <c r="N136" s="113"/>
      <c r="O136" s="113"/>
      <c r="P136" s="113"/>
      <c r="Q136" s="115"/>
      <c r="R136" s="115"/>
      <c r="S136" s="115"/>
      <c r="T136" s="115"/>
      <c r="U136" s="115"/>
      <c r="V136" s="115"/>
      <c r="W136" s="115"/>
      <c r="X136" s="115"/>
      <c r="Y136" s="116">
        <v>10</v>
      </c>
      <c r="Z136" s="116">
        <v>9</v>
      </c>
      <c r="AA136" s="116">
        <v>10</v>
      </c>
      <c r="AB136" s="116">
        <v>10</v>
      </c>
      <c r="AC136" s="116">
        <v>9</v>
      </c>
      <c r="AD136" s="58"/>
      <c r="AE136" s="109">
        <f t="shared" si="40"/>
        <v>11</v>
      </c>
      <c r="AF136" s="109">
        <f t="shared" si="41"/>
        <v>12</v>
      </c>
      <c r="AG136" s="109">
        <f t="shared" si="64"/>
        <v>91.67</v>
      </c>
      <c r="AH136" s="109">
        <f t="shared" si="50"/>
        <v>3</v>
      </c>
      <c r="AI136" s="109" t="str">
        <f t="shared" si="51"/>
        <v>Y</v>
      </c>
      <c r="AJ136" s="109">
        <f t="shared" si="42"/>
        <v>14</v>
      </c>
      <c r="AK136" s="109">
        <f t="shared" si="43"/>
        <v>18</v>
      </c>
      <c r="AL136" s="109">
        <f t="shared" si="52"/>
        <v>77.78</v>
      </c>
      <c r="AM136" s="109">
        <f t="shared" si="53"/>
        <v>3</v>
      </c>
      <c r="AN136" s="109" t="str">
        <f t="shared" si="54"/>
        <v>Y</v>
      </c>
      <c r="AO136" s="109">
        <f t="shared" si="44"/>
        <v>10</v>
      </c>
      <c r="AP136" s="109">
        <f t="shared" si="45"/>
        <v>10</v>
      </c>
      <c r="AQ136" s="109">
        <f t="shared" si="55"/>
        <v>100</v>
      </c>
      <c r="AR136" s="109">
        <f t="shared" si="56"/>
        <v>3</v>
      </c>
      <c r="AS136" s="109" t="str">
        <f t="shared" si="57"/>
        <v>Y</v>
      </c>
      <c r="AT136" s="109">
        <f t="shared" si="46"/>
        <v>10</v>
      </c>
      <c r="AU136" s="109">
        <f t="shared" si="47"/>
        <v>10</v>
      </c>
      <c r="AV136" s="109">
        <f t="shared" si="58"/>
        <v>100</v>
      </c>
      <c r="AW136" s="109">
        <f t="shared" si="59"/>
        <v>3</v>
      </c>
      <c r="AX136" s="109" t="str">
        <f t="shared" si="60"/>
        <v>Y</v>
      </c>
      <c r="AY136" s="109">
        <f t="shared" si="48"/>
        <v>9</v>
      </c>
      <c r="AZ136" s="109">
        <f t="shared" si="49"/>
        <v>10</v>
      </c>
      <c r="BA136" s="109">
        <f t="shared" si="61"/>
        <v>90</v>
      </c>
      <c r="BB136" s="109">
        <f t="shared" si="62"/>
        <v>3</v>
      </c>
      <c r="BC136" s="109" t="str">
        <f t="shared" si="63"/>
        <v>Y</v>
      </c>
    </row>
    <row r="137" spans="1:55" x14ac:dyDescent="0.25">
      <c r="A137" s="85">
        <v>122</v>
      </c>
      <c r="B137" s="112">
        <v>2000820100127</v>
      </c>
      <c r="C137" s="121" t="s">
        <v>295</v>
      </c>
      <c r="D137" s="113"/>
      <c r="E137" s="113">
        <v>1.5</v>
      </c>
      <c r="F137" s="113">
        <v>1.5</v>
      </c>
      <c r="G137" s="113">
        <v>3</v>
      </c>
      <c r="H137" s="113"/>
      <c r="I137" s="113">
        <v>3</v>
      </c>
      <c r="J137" s="113"/>
      <c r="K137" s="113"/>
      <c r="L137" s="113">
        <v>2</v>
      </c>
      <c r="M137" s="113">
        <v>2</v>
      </c>
      <c r="N137" s="113">
        <v>2</v>
      </c>
      <c r="O137" s="113">
        <v>2</v>
      </c>
      <c r="P137" s="113">
        <v>2</v>
      </c>
      <c r="Q137" s="115"/>
      <c r="R137" s="115"/>
      <c r="S137" s="115"/>
      <c r="T137" s="115"/>
      <c r="U137" s="115"/>
      <c r="V137" s="115"/>
      <c r="W137" s="115"/>
      <c r="X137" s="115"/>
      <c r="Y137" s="116">
        <v>10</v>
      </c>
      <c r="Z137" s="116">
        <v>10</v>
      </c>
      <c r="AA137" s="116">
        <v>10</v>
      </c>
      <c r="AB137" s="116">
        <v>10</v>
      </c>
      <c r="AC137" s="116">
        <v>10</v>
      </c>
      <c r="AD137" s="58"/>
      <c r="AE137" s="109">
        <f t="shared" si="40"/>
        <v>13</v>
      </c>
      <c r="AF137" s="109">
        <f t="shared" si="41"/>
        <v>14</v>
      </c>
      <c r="AG137" s="109">
        <f t="shared" si="64"/>
        <v>92.86</v>
      </c>
      <c r="AH137" s="109">
        <f t="shared" si="50"/>
        <v>3</v>
      </c>
      <c r="AI137" s="109" t="str">
        <f t="shared" si="51"/>
        <v>Y</v>
      </c>
      <c r="AJ137" s="109">
        <f t="shared" si="42"/>
        <v>16</v>
      </c>
      <c r="AK137" s="109">
        <f t="shared" si="43"/>
        <v>16</v>
      </c>
      <c r="AL137" s="109">
        <f t="shared" si="52"/>
        <v>100</v>
      </c>
      <c r="AM137" s="109">
        <f t="shared" si="53"/>
        <v>3</v>
      </c>
      <c r="AN137" s="109" t="str">
        <f t="shared" si="54"/>
        <v>Y</v>
      </c>
      <c r="AO137" s="109">
        <f t="shared" si="44"/>
        <v>12</v>
      </c>
      <c r="AP137" s="109">
        <f t="shared" si="45"/>
        <v>12</v>
      </c>
      <c r="AQ137" s="109">
        <f t="shared" si="55"/>
        <v>100</v>
      </c>
      <c r="AR137" s="109">
        <f t="shared" si="56"/>
        <v>3</v>
      </c>
      <c r="AS137" s="109" t="str">
        <f t="shared" si="57"/>
        <v>Y</v>
      </c>
      <c r="AT137" s="109">
        <f t="shared" si="46"/>
        <v>16</v>
      </c>
      <c r="AU137" s="109">
        <f t="shared" si="47"/>
        <v>18</v>
      </c>
      <c r="AV137" s="109">
        <f t="shared" si="58"/>
        <v>88.89</v>
      </c>
      <c r="AW137" s="109">
        <f t="shared" si="59"/>
        <v>3</v>
      </c>
      <c r="AX137" s="109" t="str">
        <f t="shared" si="60"/>
        <v>Y</v>
      </c>
      <c r="AY137" s="109">
        <f t="shared" si="48"/>
        <v>12</v>
      </c>
      <c r="AZ137" s="109">
        <f t="shared" si="49"/>
        <v>13</v>
      </c>
      <c r="BA137" s="109">
        <f t="shared" si="61"/>
        <v>92.31</v>
      </c>
      <c r="BB137" s="109">
        <f t="shared" si="62"/>
        <v>3</v>
      </c>
      <c r="BC137" s="109" t="str">
        <f t="shared" si="63"/>
        <v>Y</v>
      </c>
    </row>
    <row r="138" spans="1:55" x14ac:dyDescent="0.25">
      <c r="A138" s="85">
        <v>123</v>
      </c>
      <c r="B138" s="112">
        <v>2000820100128</v>
      </c>
      <c r="C138" s="121" t="s">
        <v>296</v>
      </c>
      <c r="D138" s="113"/>
      <c r="E138" s="113">
        <v>1</v>
      </c>
      <c r="F138" s="113">
        <v>2</v>
      </c>
      <c r="G138" s="113">
        <v>3</v>
      </c>
      <c r="H138" s="113">
        <v>1</v>
      </c>
      <c r="I138" s="113">
        <v>3</v>
      </c>
      <c r="J138" s="113"/>
      <c r="K138" s="113">
        <v>2</v>
      </c>
      <c r="L138" s="113">
        <v>2</v>
      </c>
      <c r="M138" s="113">
        <v>2</v>
      </c>
      <c r="N138" s="113">
        <v>3</v>
      </c>
      <c r="O138" s="113">
        <v>3</v>
      </c>
      <c r="P138" s="113">
        <v>2</v>
      </c>
      <c r="Q138" s="115"/>
      <c r="R138" s="115"/>
      <c r="S138" s="115"/>
      <c r="T138" s="115"/>
      <c r="U138" s="115"/>
      <c r="V138" s="115"/>
      <c r="W138" s="115"/>
      <c r="X138" s="115"/>
      <c r="Y138" s="116">
        <v>10</v>
      </c>
      <c r="Z138" s="116">
        <v>10</v>
      </c>
      <c r="AA138" s="116">
        <v>10</v>
      </c>
      <c r="AB138" s="116">
        <v>9</v>
      </c>
      <c r="AC138" s="116">
        <v>10</v>
      </c>
      <c r="AD138" s="58"/>
      <c r="AE138" s="109">
        <f t="shared" si="40"/>
        <v>13</v>
      </c>
      <c r="AF138" s="109">
        <f t="shared" si="41"/>
        <v>14</v>
      </c>
      <c r="AG138" s="109">
        <f t="shared" si="64"/>
        <v>92.86</v>
      </c>
      <c r="AH138" s="109">
        <f t="shared" si="50"/>
        <v>3</v>
      </c>
      <c r="AI138" s="109" t="str">
        <f t="shared" si="51"/>
        <v>Y</v>
      </c>
      <c r="AJ138" s="109">
        <f t="shared" si="42"/>
        <v>17</v>
      </c>
      <c r="AK138" s="109">
        <f t="shared" si="43"/>
        <v>19</v>
      </c>
      <c r="AL138" s="109">
        <f t="shared" si="52"/>
        <v>89.47</v>
      </c>
      <c r="AM138" s="109">
        <f t="shared" si="53"/>
        <v>3</v>
      </c>
      <c r="AN138" s="109" t="str">
        <f t="shared" si="54"/>
        <v>Y</v>
      </c>
      <c r="AO138" s="109">
        <f t="shared" si="44"/>
        <v>14</v>
      </c>
      <c r="AP138" s="109">
        <f t="shared" si="45"/>
        <v>14</v>
      </c>
      <c r="AQ138" s="109">
        <f t="shared" si="55"/>
        <v>100</v>
      </c>
      <c r="AR138" s="109">
        <f t="shared" si="56"/>
        <v>3</v>
      </c>
      <c r="AS138" s="109" t="str">
        <f t="shared" si="57"/>
        <v>Y</v>
      </c>
      <c r="AT138" s="109">
        <f t="shared" si="46"/>
        <v>17</v>
      </c>
      <c r="AU138" s="109">
        <f t="shared" si="47"/>
        <v>18</v>
      </c>
      <c r="AV138" s="109">
        <f t="shared" si="58"/>
        <v>94.44</v>
      </c>
      <c r="AW138" s="109">
        <f t="shared" si="59"/>
        <v>3</v>
      </c>
      <c r="AX138" s="109" t="str">
        <f t="shared" si="60"/>
        <v>Y</v>
      </c>
      <c r="AY138" s="109">
        <f t="shared" si="48"/>
        <v>12</v>
      </c>
      <c r="AZ138" s="109">
        <f t="shared" si="49"/>
        <v>13</v>
      </c>
      <c r="BA138" s="109">
        <f t="shared" si="61"/>
        <v>92.31</v>
      </c>
      <c r="BB138" s="109">
        <f t="shared" si="62"/>
        <v>3</v>
      </c>
      <c r="BC138" s="109" t="str">
        <f t="shared" si="63"/>
        <v>Y</v>
      </c>
    </row>
    <row r="139" spans="1:55" x14ac:dyDescent="0.25">
      <c r="A139" s="85">
        <v>124</v>
      </c>
      <c r="B139" s="112">
        <v>2000820100129</v>
      </c>
      <c r="C139" s="121" t="s">
        <v>297</v>
      </c>
      <c r="D139" s="113">
        <v>1</v>
      </c>
      <c r="E139" s="113">
        <v>2</v>
      </c>
      <c r="F139" s="113">
        <v>3</v>
      </c>
      <c r="G139" s="113">
        <v>1</v>
      </c>
      <c r="H139" s="113">
        <v>3</v>
      </c>
      <c r="I139" s="113"/>
      <c r="J139" s="113"/>
      <c r="K139" s="113"/>
      <c r="L139" s="113"/>
      <c r="M139" s="113"/>
      <c r="N139" s="113"/>
      <c r="O139" s="113"/>
      <c r="P139" s="113"/>
      <c r="Q139" s="115"/>
      <c r="R139" s="115"/>
      <c r="S139" s="115"/>
      <c r="T139" s="115"/>
      <c r="U139" s="115"/>
      <c r="V139" s="115"/>
      <c r="W139" s="115"/>
      <c r="X139" s="115"/>
      <c r="Y139" s="116">
        <v>10</v>
      </c>
      <c r="Z139" s="116">
        <v>10</v>
      </c>
      <c r="AA139" s="116">
        <v>10</v>
      </c>
      <c r="AB139" s="116">
        <v>10</v>
      </c>
      <c r="AC139" s="116">
        <v>10</v>
      </c>
      <c r="AD139" s="58"/>
      <c r="AE139" s="109">
        <f t="shared" si="40"/>
        <v>15</v>
      </c>
      <c r="AF139" s="109">
        <f t="shared" si="41"/>
        <v>14</v>
      </c>
      <c r="AG139" s="109">
        <f t="shared" si="64"/>
        <v>107.14</v>
      </c>
      <c r="AH139" s="109">
        <f t="shared" si="50"/>
        <v>3</v>
      </c>
      <c r="AI139" s="109" t="str">
        <f t="shared" si="51"/>
        <v>Y</v>
      </c>
      <c r="AJ139" s="109">
        <f t="shared" si="42"/>
        <v>15</v>
      </c>
      <c r="AK139" s="109">
        <f t="shared" si="43"/>
        <v>18</v>
      </c>
      <c r="AL139" s="109">
        <f t="shared" si="52"/>
        <v>83.33</v>
      </c>
      <c r="AM139" s="109">
        <f t="shared" si="53"/>
        <v>3</v>
      </c>
      <c r="AN139" s="109" t="str">
        <f t="shared" si="54"/>
        <v>Y</v>
      </c>
      <c r="AO139" s="109">
        <f t="shared" si="44"/>
        <v>10</v>
      </c>
      <c r="AP139" s="109">
        <f t="shared" si="45"/>
        <v>10</v>
      </c>
      <c r="AQ139" s="109">
        <f t="shared" si="55"/>
        <v>100</v>
      </c>
      <c r="AR139" s="109">
        <f t="shared" si="56"/>
        <v>3</v>
      </c>
      <c r="AS139" s="109" t="str">
        <f t="shared" si="57"/>
        <v>Y</v>
      </c>
      <c r="AT139" s="109">
        <f t="shared" si="46"/>
        <v>10</v>
      </c>
      <c r="AU139" s="109">
        <f t="shared" si="47"/>
        <v>10</v>
      </c>
      <c r="AV139" s="109">
        <f t="shared" si="58"/>
        <v>100</v>
      </c>
      <c r="AW139" s="109">
        <f t="shared" si="59"/>
        <v>3</v>
      </c>
      <c r="AX139" s="109" t="str">
        <f t="shared" si="60"/>
        <v>Y</v>
      </c>
      <c r="AY139" s="109">
        <f t="shared" si="48"/>
        <v>10</v>
      </c>
      <c r="AZ139" s="109">
        <f t="shared" si="49"/>
        <v>10</v>
      </c>
      <c r="BA139" s="109">
        <f t="shared" si="61"/>
        <v>100</v>
      </c>
      <c r="BB139" s="109">
        <f t="shared" si="62"/>
        <v>3</v>
      </c>
      <c r="BC139" s="109" t="str">
        <f t="shared" si="63"/>
        <v>Y</v>
      </c>
    </row>
    <row r="140" spans="1:55" x14ac:dyDescent="0.25">
      <c r="A140" s="85">
        <v>125</v>
      </c>
      <c r="B140" s="112">
        <v>2000820100131</v>
      </c>
      <c r="C140" s="121" t="s">
        <v>298</v>
      </c>
      <c r="D140" s="113">
        <v>1</v>
      </c>
      <c r="E140" s="113">
        <v>2</v>
      </c>
      <c r="F140" s="113">
        <v>3</v>
      </c>
      <c r="G140" s="113">
        <v>1</v>
      </c>
      <c r="H140" s="113">
        <v>3</v>
      </c>
      <c r="I140" s="113"/>
      <c r="J140" s="113"/>
      <c r="K140" s="113">
        <v>2</v>
      </c>
      <c r="L140" s="113">
        <v>2</v>
      </c>
      <c r="M140" s="113">
        <v>2</v>
      </c>
      <c r="N140" s="113">
        <v>3</v>
      </c>
      <c r="O140" s="113">
        <v>3</v>
      </c>
      <c r="P140" s="113">
        <v>2</v>
      </c>
      <c r="Q140" s="115"/>
      <c r="R140" s="115"/>
      <c r="S140" s="115"/>
      <c r="T140" s="115"/>
      <c r="U140" s="115"/>
      <c r="V140" s="115"/>
      <c r="W140" s="115"/>
      <c r="X140" s="115"/>
      <c r="Y140" s="116">
        <v>10</v>
      </c>
      <c r="Z140" s="116">
        <v>10</v>
      </c>
      <c r="AA140" s="116">
        <v>10</v>
      </c>
      <c r="AB140" s="116">
        <v>10</v>
      </c>
      <c r="AC140" s="116">
        <v>10</v>
      </c>
      <c r="AD140" s="58"/>
      <c r="AE140" s="109">
        <f t="shared" si="40"/>
        <v>15</v>
      </c>
      <c r="AF140" s="109">
        <f t="shared" si="41"/>
        <v>14</v>
      </c>
      <c r="AG140" s="109">
        <f t="shared" si="64"/>
        <v>107.14</v>
      </c>
      <c r="AH140" s="109">
        <f t="shared" si="50"/>
        <v>3</v>
      </c>
      <c r="AI140" s="109" t="str">
        <f t="shared" si="51"/>
        <v>Y</v>
      </c>
      <c r="AJ140" s="109">
        <f t="shared" si="42"/>
        <v>15</v>
      </c>
      <c r="AK140" s="109">
        <f t="shared" si="43"/>
        <v>18</v>
      </c>
      <c r="AL140" s="109">
        <f t="shared" si="52"/>
        <v>83.33</v>
      </c>
      <c r="AM140" s="109">
        <f t="shared" si="53"/>
        <v>3</v>
      </c>
      <c r="AN140" s="109" t="str">
        <f t="shared" si="54"/>
        <v>Y</v>
      </c>
      <c r="AO140" s="109">
        <f t="shared" si="44"/>
        <v>14</v>
      </c>
      <c r="AP140" s="109">
        <f t="shared" si="45"/>
        <v>14</v>
      </c>
      <c r="AQ140" s="109">
        <f t="shared" si="55"/>
        <v>100</v>
      </c>
      <c r="AR140" s="109">
        <f t="shared" si="56"/>
        <v>3</v>
      </c>
      <c r="AS140" s="109" t="str">
        <f t="shared" si="57"/>
        <v>Y</v>
      </c>
      <c r="AT140" s="109">
        <f t="shared" si="46"/>
        <v>18</v>
      </c>
      <c r="AU140" s="109">
        <f t="shared" si="47"/>
        <v>18</v>
      </c>
      <c r="AV140" s="109">
        <f t="shared" si="58"/>
        <v>100</v>
      </c>
      <c r="AW140" s="109">
        <f t="shared" si="59"/>
        <v>3</v>
      </c>
      <c r="AX140" s="109" t="str">
        <f t="shared" si="60"/>
        <v>Y</v>
      </c>
      <c r="AY140" s="109">
        <f t="shared" si="48"/>
        <v>12</v>
      </c>
      <c r="AZ140" s="109">
        <f t="shared" si="49"/>
        <v>13</v>
      </c>
      <c r="BA140" s="109">
        <f t="shared" si="61"/>
        <v>92.31</v>
      </c>
      <c r="BB140" s="109">
        <f t="shared" si="62"/>
        <v>3</v>
      </c>
      <c r="BC140" s="109" t="str">
        <f t="shared" si="63"/>
        <v>Y</v>
      </c>
    </row>
    <row r="141" spans="1:55" x14ac:dyDescent="0.25">
      <c r="A141" s="85">
        <v>126</v>
      </c>
      <c r="B141" s="112">
        <v>2000820100132</v>
      </c>
      <c r="C141" s="121" t="s">
        <v>299</v>
      </c>
      <c r="D141" s="113">
        <v>1</v>
      </c>
      <c r="E141" s="113">
        <v>2</v>
      </c>
      <c r="F141" s="113">
        <v>3</v>
      </c>
      <c r="G141" s="113">
        <v>1</v>
      </c>
      <c r="H141" s="113">
        <v>3</v>
      </c>
      <c r="I141" s="113"/>
      <c r="J141" s="113"/>
      <c r="K141" s="113"/>
      <c r="L141" s="113"/>
      <c r="M141" s="113"/>
      <c r="N141" s="113"/>
      <c r="O141" s="113"/>
      <c r="P141" s="113"/>
      <c r="Q141" s="115"/>
      <c r="R141" s="115"/>
      <c r="S141" s="115"/>
      <c r="T141" s="115"/>
      <c r="U141" s="115"/>
      <c r="V141" s="115"/>
      <c r="W141" s="115"/>
      <c r="X141" s="115"/>
      <c r="Y141" s="116">
        <v>10</v>
      </c>
      <c r="Z141" s="116">
        <v>9</v>
      </c>
      <c r="AA141" s="116">
        <v>9</v>
      </c>
      <c r="AB141" s="116">
        <v>10</v>
      </c>
      <c r="AC141" s="116">
        <v>10</v>
      </c>
      <c r="AD141" s="58"/>
      <c r="AE141" s="109">
        <f t="shared" si="40"/>
        <v>15</v>
      </c>
      <c r="AF141" s="109">
        <f t="shared" si="41"/>
        <v>14</v>
      </c>
      <c r="AG141" s="109">
        <f t="shared" si="64"/>
        <v>107.14</v>
      </c>
      <c r="AH141" s="109">
        <f t="shared" si="50"/>
        <v>3</v>
      </c>
      <c r="AI141" s="109" t="str">
        <f t="shared" si="51"/>
        <v>Y</v>
      </c>
      <c r="AJ141" s="109">
        <f t="shared" si="42"/>
        <v>14</v>
      </c>
      <c r="AK141" s="109">
        <f t="shared" si="43"/>
        <v>18</v>
      </c>
      <c r="AL141" s="109">
        <f t="shared" si="52"/>
        <v>77.78</v>
      </c>
      <c r="AM141" s="109">
        <f t="shared" si="53"/>
        <v>3</v>
      </c>
      <c r="AN141" s="109" t="str">
        <f t="shared" si="54"/>
        <v>Y</v>
      </c>
      <c r="AO141" s="109">
        <f t="shared" si="44"/>
        <v>9</v>
      </c>
      <c r="AP141" s="109">
        <f t="shared" si="45"/>
        <v>10</v>
      </c>
      <c r="AQ141" s="109">
        <f t="shared" si="55"/>
        <v>90</v>
      </c>
      <c r="AR141" s="109">
        <f t="shared" si="56"/>
        <v>3</v>
      </c>
      <c r="AS141" s="109" t="str">
        <f t="shared" si="57"/>
        <v>Y</v>
      </c>
      <c r="AT141" s="109">
        <f t="shared" si="46"/>
        <v>10</v>
      </c>
      <c r="AU141" s="109">
        <f t="shared" si="47"/>
        <v>10</v>
      </c>
      <c r="AV141" s="109">
        <f t="shared" si="58"/>
        <v>100</v>
      </c>
      <c r="AW141" s="109">
        <f t="shared" si="59"/>
        <v>3</v>
      </c>
      <c r="AX141" s="109" t="str">
        <f t="shared" si="60"/>
        <v>Y</v>
      </c>
      <c r="AY141" s="109">
        <f t="shared" si="48"/>
        <v>10</v>
      </c>
      <c r="AZ141" s="109">
        <f t="shared" si="49"/>
        <v>10</v>
      </c>
      <c r="BA141" s="109">
        <f t="shared" si="61"/>
        <v>100</v>
      </c>
      <c r="BB141" s="109">
        <f t="shared" si="62"/>
        <v>3</v>
      </c>
      <c r="BC141" s="109" t="str">
        <f t="shared" si="63"/>
        <v>Y</v>
      </c>
    </row>
    <row r="142" spans="1:55" x14ac:dyDescent="0.25">
      <c r="A142" s="85">
        <v>127</v>
      </c>
      <c r="B142" s="112">
        <v>2000820100133</v>
      </c>
      <c r="C142" s="121" t="s">
        <v>300</v>
      </c>
      <c r="D142" s="113">
        <v>0</v>
      </c>
      <c r="E142" s="113">
        <v>1.5</v>
      </c>
      <c r="F142" s="113">
        <v>1.5</v>
      </c>
      <c r="G142" s="113">
        <v>3</v>
      </c>
      <c r="H142" s="113">
        <v>2</v>
      </c>
      <c r="I142" s="113">
        <v>3</v>
      </c>
      <c r="J142" s="113"/>
      <c r="K142" s="113">
        <v>1</v>
      </c>
      <c r="L142" s="113">
        <v>2</v>
      </c>
      <c r="M142" s="113">
        <v>0</v>
      </c>
      <c r="N142" s="113">
        <v>3</v>
      </c>
      <c r="O142" s="113">
        <v>3</v>
      </c>
      <c r="P142" s="113">
        <v>2</v>
      </c>
      <c r="Q142" s="115"/>
      <c r="R142" s="115"/>
      <c r="S142" s="115"/>
      <c r="T142" s="115"/>
      <c r="U142" s="115"/>
      <c r="V142" s="115"/>
      <c r="W142" s="115"/>
      <c r="X142" s="115"/>
      <c r="Y142" s="116">
        <v>7</v>
      </c>
      <c r="Z142" s="116">
        <v>10</v>
      </c>
      <c r="AA142" s="116">
        <v>10</v>
      </c>
      <c r="AB142" s="116">
        <v>7</v>
      </c>
      <c r="AC142" s="116">
        <v>7</v>
      </c>
      <c r="AD142" s="58"/>
      <c r="AE142" s="109">
        <f t="shared" si="40"/>
        <v>10</v>
      </c>
      <c r="AF142" s="109">
        <f t="shared" si="41"/>
        <v>14</v>
      </c>
      <c r="AG142" s="109">
        <f t="shared" si="64"/>
        <v>71.430000000000007</v>
      </c>
      <c r="AH142" s="109">
        <f t="shared" si="50"/>
        <v>3</v>
      </c>
      <c r="AI142" s="109" t="str">
        <f t="shared" si="51"/>
        <v>Y</v>
      </c>
      <c r="AJ142" s="109">
        <f t="shared" si="42"/>
        <v>18</v>
      </c>
      <c r="AK142" s="109">
        <f t="shared" si="43"/>
        <v>21</v>
      </c>
      <c r="AL142" s="109">
        <f t="shared" si="52"/>
        <v>85.71</v>
      </c>
      <c r="AM142" s="109">
        <f t="shared" si="53"/>
        <v>3</v>
      </c>
      <c r="AN142" s="109" t="str">
        <f t="shared" si="54"/>
        <v>Y</v>
      </c>
      <c r="AO142" s="109">
        <f t="shared" si="44"/>
        <v>13</v>
      </c>
      <c r="AP142" s="109">
        <f t="shared" si="45"/>
        <v>14</v>
      </c>
      <c r="AQ142" s="109">
        <f t="shared" si="55"/>
        <v>92.86</v>
      </c>
      <c r="AR142" s="109">
        <f t="shared" si="56"/>
        <v>3</v>
      </c>
      <c r="AS142" s="109" t="str">
        <f t="shared" si="57"/>
        <v>Y</v>
      </c>
      <c r="AT142" s="109">
        <f t="shared" si="46"/>
        <v>13</v>
      </c>
      <c r="AU142" s="109">
        <f t="shared" si="47"/>
        <v>18</v>
      </c>
      <c r="AV142" s="109">
        <f t="shared" si="58"/>
        <v>72.22</v>
      </c>
      <c r="AW142" s="109">
        <f t="shared" si="59"/>
        <v>3</v>
      </c>
      <c r="AX142" s="109" t="str">
        <f t="shared" si="60"/>
        <v>Y</v>
      </c>
      <c r="AY142" s="109">
        <f t="shared" si="48"/>
        <v>9</v>
      </c>
      <c r="AZ142" s="109">
        <f t="shared" si="49"/>
        <v>13</v>
      </c>
      <c r="BA142" s="109">
        <f t="shared" si="61"/>
        <v>69.23</v>
      </c>
      <c r="BB142" s="109">
        <f t="shared" si="62"/>
        <v>3</v>
      </c>
      <c r="BC142" s="109" t="str">
        <f t="shared" si="63"/>
        <v>Y</v>
      </c>
    </row>
    <row r="143" spans="1:55" x14ac:dyDescent="0.25">
      <c r="A143" s="85">
        <v>128</v>
      </c>
      <c r="B143" s="112">
        <v>2000820100134</v>
      </c>
      <c r="C143" s="121" t="s">
        <v>301</v>
      </c>
      <c r="D143" s="113">
        <v>1.5</v>
      </c>
      <c r="E143" s="113">
        <v>1.5</v>
      </c>
      <c r="F143" s="113">
        <v>1.5</v>
      </c>
      <c r="G143" s="113">
        <v>3</v>
      </c>
      <c r="H143" s="113">
        <v>2</v>
      </c>
      <c r="I143" s="113">
        <v>3</v>
      </c>
      <c r="J143" s="113"/>
      <c r="K143" s="113">
        <v>1</v>
      </c>
      <c r="L143" s="113">
        <v>1</v>
      </c>
      <c r="M143" s="113">
        <v>2</v>
      </c>
      <c r="N143" s="113">
        <v>3</v>
      </c>
      <c r="O143" s="113">
        <v>2</v>
      </c>
      <c r="P143" s="113">
        <v>2</v>
      </c>
      <c r="Q143" s="115"/>
      <c r="R143" s="115"/>
      <c r="S143" s="115"/>
      <c r="T143" s="115"/>
      <c r="U143" s="115"/>
      <c r="V143" s="115"/>
      <c r="W143" s="115"/>
      <c r="X143" s="115"/>
      <c r="Y143" s="116">
        <v>9</v>
      </c>
      <c r="Z143" s="116">
        <v>10</v>
      </c>
      <c r="AA143" s="116">
        <v>10</v>
      </c>
      <c r="AB143" s="116">
        <v>9</v>
      </c>
      <c r="AC143" s="116">
        <v>9</v>
      </c>
      <c r="AD143" s="58"/>
      <c r="AE143" s="109">
        <f t="shared" si="40"/>
        <v>12</v>
      </c>
      <c r="AF143" s="109">
        <f t="shared" si="41"/>
        <v>14</v>
      </c>
      <c r="AG143" s="109">
        <f t="shared" si="64"/>
        <v>85.71</v>
      </c>
      <c r="AH143" s="109">
        <f t="shared" si="50"/>
        <v>3</v>
      </c>
      <c r="AI143" s="109" t="str">
        <f t="shared" si="51"/>
        <v>Y</v>
      </c>
      <c r="AJ143" s="109">
        <f t="shared" si="42"/>
        <v>19.5</v>
      </c>
      <c r="AK143" s="109">
        <f t="shared" si="43"/>
        <v>21</v>
      </c>
      <c r="AL143" s="109">
        <f t="shared" si="52"/>
        <v>92.86</v>
      </c>
      <c r="AM143" s="109">
        <f t="shared" si="53"/>
        <v>3</v>
      </c>
      <c r="AN143" s="109" t="str">
        <f t="shared" si="54"/>
        <v>Y</v>
      </c>
      <c r="AO143" s="109">
        <f t="shared" si="44"/>
        <v>12</v>
      </c>
      <c r="AP143" s="109">
        <f t="shared" si="45"/>
        <v>14</v>
      </c>
      <c r="AQ143" s="109">
        <f t="shared" si="55"/>
        <v>85.71</v>
      </c>
      <c r="AR143" s="109">
        <f t="shared" si="56"/>
        <v>3</v>
      </c>
      <c r="AS143" s="109" t="str">
        <f t="shared" si="57"/>
        <v>Y</v>
      </c>
      <c r="AT143" s="109">
        <f t="shared" si="46"/>
        <v>16</v>
      </c>
      <c r="AU143" s="109">
        <f t="shared" si="47"/>
        <v>18</v>
      </c>
      <c r="AV143" s="109">
        <f t="shared" si="58"/>
        <v>88.89</v>
      </c>
      <c r="AW143" s="109">
        <f t="shared" si="59"/>
        <v>3</v>
      </c>
      <c r="AX143" s="109" t="str">
        <f t="shared" si="60"/>
        <v>Y</v>
      </c>
      <c r="AY143" s="109">
        <f t="shared" si="48"/>
        <v>11</v>
      </c>
      <c r="AZ143" s="109">
        <f t="shared" si="49"/>
        <v>13</v>
      </c>
      <c r="BA143" s="109">
        <f t="shared" si="61"/>
        <v>84.62</v>
      </c>
      <c r="BB143" s="109">
        <f t="shared" si="62"/>
        <v>3</v>
      </c>
      <c r="BC143" s="109" t="str">
        <f t="shared" si="63"/>
        <v>Y</v>
      </c>
    </row>
    <row r="144" spans="1:55" x14ac:dyDescent="0.25">
      <c r="A144" s="85">
        <v>129</v>
      </c>
      <c r="B144" s="112">
        <v>2000820100135</v>
      </c>
      <c r="C144" s="121" t="s">
        <v>302</v>
      </c>
      <c r="D144" s="113"/>
      <c r="E144" s="113"/>
      <c r="F144" s="113"/>
      <c r="G144" s="113"/>
      <c r="H144" s="113"/>
      <c r="I144" s="113"/>
      <c r="J144" s="113"/>
      <c r="K144" s="113">
        <v>1</v>
      </c>
      <c r="L144" s="113">
        <v>1</v>
      </c>
      <c r="M144" s="113">
        <v>2</v>
      </c>
      <c r="N144" s="113">
        <v>3</v>
      </c>
      <c r="O144" s="113">
        <v>2</v>
      </c>
      <c r="P144" s="113">
        <v>2</v>
      </c>
      <c r="Q144" s="115"/>
      <c r="R144" s="115"/>
      <c r="S144" s="115"/>
      <c r="T144" s="115"/>
      <c r="U144" s="115"/>
      <c r="V144" s="115"/>
      <c r="W144" s="115"/>
      <c r="X144" s="115"/>
      <c r="Y144" s="116">
        <v>10</v>
      </c>
      <c r="Z144" s="116">
        <v>10</v>
      </c>
      <c r="AA144" s="116">
        <v>10</v>
      </c>
      <c r="AB144" s="116">
        <v>10</v>
      </c>
      <c r="AC144" s="116">
        <v>10</v>
      </c>
      <c r="AD144" s="58"/>
      <c r="AE144" s="109">
        <f t="shared" si="40"/>
        <v>10</v>
      </c>
      <c r="AF144" s="109">
        <f t="shared" si="41"/>
        <v>10</v>
      </c>
      <c r="AG144" s="109">
        <f t="shared" si="64"/>
        <v>100</v>
      </c>
      <c r="AH144" s="109">
        <f t="shared" si="50"/>
        <v>3</v>
      </c>
      <c r="AI144" s="109" t="str">
        <f t="shared" si="51"/>
        <v>Y</v>
      </c>
      <c r="AJ144" s="109">
        <f t="shared" si="42"/>
        <v>10</v>
      </c>
      <c r="AK144" s="109">
        <f t="shared" si="43"/>
        <v>10</v>
      </c>
      <c r="AL144" s="109">
        <f t="shared" si="52"/>
        <v>100</v>
      </c>
      <c r="AM144" s="109">
        <f t="shared" si="53"/>
        <v>3</v>
      </c>
      <c r="AN144" s="109" t="str">
        <f t="shared" si="54"/>
        <v>Y</v>
      </c>
      <c r="AO144" s="109">
        <f t="shared" si="44"/>
        <v>12</v>
      </c>
      <c r="AP144" s="109">
        <f t="shared" si="45"/>
        <v>14</v>
      </c>
      <c r="AQ144" s="109">
        <f t="shared" si="55"/>
        <v>85.71</v>
      </c>
      <c r="AR144" s="109">
        <f t="shared" si="56"/>
        <v>3</v>
      </c>
      <c r="AS144" s="109" t="str">
        <f t="shared" si="57"/>
        <v>Y</v>
      </c>
      <c r="AT144" s="109">
        <f t="shared" si="46"/>
        <v>17</v>
      </c>
      <c r="AU144" s="109">
        <f t="shared" si="47"/>
        <v>18</v>
      </c>
      <c r="AV144" s="109">
        <f t="shared" si="58"/>
        <v>94.44</v>
      </c>
      <c r="AW144" s="109">
        <f t="shared" si="59"/>
        <v>3</v>
      </c>
      <c r="AX144" s="109" t="str">
        <f t="shared" si="60"/>
        <v>Y</v>
      </c>
      <c r="AY144" s="109">
        <f t="shared" si="48"/>
        <v>12</v>
      </c>
      <c r="AZ144" s="109">
        <f t="shared" si="49"/>
        <v>13</v>
      </c>
      <c r="BA144" s="109">
        <f t="shared" si="61"/>
        <v>92.31</v>
      </c>
      <c r="BB144" s="109">
        <f t="shared" si="62"/>
        <v>3</v>
      </c>
      <c r="BC144" s="109" t="str">
        <f t="shared" si="63"/>
        <v>Y</v>
      </c>
    </row>
    <row r="145" spans="1:55" x14ac:dyDescent="0.25">
      <c r="A145" s="85">
        <v>130</v>
      </c>
      <c r="B145" s="112">
        <v>2000820100136</v>
      </c>
      <c r="C145" s="121" t="s">
        <v>303</v>
      </c>
      <c r="D145" s="113">
        <v>1</v>
      </c>
      <c r="E145" s="113">
        <v>2</v>
      </c>
      <c r="F145" s="113">
        <v>2</v>
      </c>
      <c r="G145" s="113">
        <v>2.5</v>
      </c>
      <c r="H145" s="113">
        <v>0.5</v>
      </c>
      <c r="I145" s="113">
        <v>3</v>
      </c>
      <c r="J145" s="113"/>
      <c r="K145" s="113">
        <v>0</v>
      </c>
      <c r="L145" s="113">
        <v>2</v>
      </c>
      <c r="M145" s="113"/>
      <c r="N145" s="113">
        <v>3</v>
      </c>
      <c r="O145" s="113">
        <v>3</v>
      </c>
      <c r="P145" s="113">
        <v>2</v>
      </c>
      <c r="Q145" s="115"/>
      <c r="R145" s="115"/>
      <c r="S145" s="115"/>
      <c r="T145" s="115"/>
      <c r="U145" s="115"/>
      <c r="V145" s="115"/>
      <c r="W145" s="115"/>
      <c r="X145" s="115"/>
      <c r="Y145" s="116">
        <v>10</v>
      </c>
      <c r="Z145" s="116">
        <v>10</v>
      </c>
      <c r="AA145" s="116">
        <v>10</v>
      </c>
      <c r="AB145" s="116">
        <v>10</v>
      </c>
      <c r="AC145" s="116">
        <v>10</v>
      </c>
      <c r="AD145" s="58"/>
      <c r="AE145" s="109">
        <f t="shared" si="40"/>
        <v>14</v>
      </c>
      <c r="AF145" s="109">
        <f t="shared" si="41"/>
        <v>14</v>
      </c>
      <c r="AG145" s="109">
        <f t="shared" si="64"/>
        <v>100</v>
      </c>
      <c r="AH145" s="109">
        <f t="shared" si="50"/>
        <v>3</v>
      </c>
      <c r="AI145" s="109" t="str">
        <f t="shared" si="51"/>
        <v>Y</v>
      </c>
      <c r="AJ145" s="109">
        <f t="shared" si="42"/>
        <v>17</v>
      </c>
      <c r="AK145" s="109">
        <f t="shared" si="43"/>
        <v>21</v>
      </c>
      <c r="AL145" s="109">
        <f t="shared" si="52"/>
        <v>80.95</v>
      </c>
      <c r="AM145" s="109">
        <f t="shared" si="53"/>
        <v>3</v>
      </c>
      <c r="AN145" s="109" t="str">
        <f t="shared" si="54"/>
        <v>Y</v>
      </c>
      <c r="AO145" s="109">
        <f t="shared" si="44"/>
        <v>12</v>
      </c>
      <c r="AP145" s="109">
        <f t="shared" si="45"/>
        <v>14</v>
      </c>
      <c r="AQ145" s="109">
        <f t="shared" si="55"/>
        <v>85.71</v>
      </c>
      <c r="AR145" s="109">
        <f t="shared" si="56"/>
        <v>3</v>
      </c>
      <c r="AS145" s="109" t="str">
        <f t="shared" si="57"/>
        <v>Y</v>
      </c>
      <c r="AT145" s="109">
        <f t="shared" si="46"/>
        <v>16</v>
      </c>
      <c r="AU145" s="109">
        <f t="shared" si="47"/>
        <v>16</v>
      </c>
      <c r="AV145" s="109">
        <f t="shared" si="58"/>
        <v>100</v>
      </c>
      <c r="AW145" s="109">
        <f t="shared" si="59"/>
        <v>3</v>
      </c>
      <c r="AX145" s="109" t="str">
        <f t="shared" si="60"/>
        <v>Y</v>
      </c>
      <c r="AY145" s="109">
        <f t="shared" si="48"/>
        <v>12</v>
      </c>
      <c r="AZ145" s="109">
        <f t="shared" si="49"/>
        <v>13</v>
      </c>
      <c r="BA145" s="109">
        <f t="shared" si="61"/>
        <v>92.31</v>
      </c>
      <c r="BB145" s="109">
        <f t="shared" si="62"/>
        <v>3</v>
      </c>
      <c r="BC145" s="109" t="str">
        <f t="shared" si="63"/>
        <v>Y</v>
      </c>
    </row>
    <row r="146" spans="1:55" x14ac:dyDescent="0.25">
      <c r="A146" s="85">
        <v>131</v>
      </c>
      <c r="B146" s="112">
        <v>2000820100137</v>
      </c>
      <c r="C146" s="121" t="s">
        <v>304</v>
      </c>
      <c r="D146" s="113">
        <v>1</v>
      </c>
      <c r="E146" s="113">
        <v>2</v>
      </c>
      <c r="F146" s="113">
        <v>2</v>
      </c>
      <c r="G146" s="113">
        <v>3</v>
      </c>
      <c r="H146" s="113">
        <v>1</v>
      </c>
      <c r="I146" s="113">
        <v>3</v>
      </c>
      <c r="J146" s="113"/>
      <c r="K146" s="113">
        <v>2</v>
      </c>
      <c r="L146" s="113">
        <v>1</v>
      </c>
      <c r="M146" s="113">
        <v>2</v>
      </c>
      <c r="N146" s="113">
        <v>3</v>
      </c>
      <c r="O146" s="113">
        <v>2</v>
      </c>
      <c r="P146" s="113">
        <v>3</v>
      </c>
      <c r="Q146" s="115"/>
      <c r="R146" s="115"/>
      <c r="S146" s="115"/>
      <c r="T146" s="115"/>
      <c r="U146" s="115"/>
      <c r="V146" s="115"/>
      <c r="W146" s="115"/>
      <c r="X146" s="115"/>
      <c r="Y146" s="116">
        <v>10</v>
      </c>
      <c r="Z146" s="116">
        <v>9</v>
      </c>
      <c r="AA146" s="116">
        <v>10</v>
      </c>
      <c r="AB146" s="116">
        <v>10</v>
      </c>
      <c r="AC146" s="116">
        <v>10</v>
      </c>
      <c r="AD146" s="58"/>
      <c r="AE146" s="109">
        <f t="shared" si="40"/>
        <v>14</v>
      </c>
      <c r="AF146" s="109">
        <f t="shared" si="41"/>
        <v>14</v>
      </c>
      <c r="AG146" s="109">
        <f t="shared" si="64"/>
        <v>100</v>
      </c>
      <c r="AH146" s="109">
        <f t="shared" si="50"/>
        <v>3</v>
      </c>
      <c r="AI146" s="109" t="str">
        <f t="shared" si="51"/>
        <v>Y</v>
      </c>
      <c r="AJ146" s="109">
        <f t="shared" si="42"/>
        <v>17</v>
      </c>
      <c r="AK146" s="109">
        <f t="shared" si="43"/>
        <v>21</v>
      </c>
      <c r="AL146" s="109">
        <f t="shared" si="52"/>
        <v>80.95</v>
      </c>
      <c r="AM146" s="109">
        <f t="shared" si="53"/>
        <v>3</v>
      </c>
      <c r="AN146" s="109" t="str">
        <f t="shared" si="54"/>
        <v>Y</v>
      </c>
      <c r="AO146" s="109">
        <f t="shared" si="44"/>
        <v>13</v>
      </c>
      <c r="AP146" s="109">
        <f t="shared" si="45"/>
        <v>14</v>
      </c>
      <c r="AQ146" s="109">
        <f t="shared" si="55"/>
        <v>92.86</v>
      </c>
      <c r="AR146" s="109">
        <f t="shared" si="56"/>
        <v>3</v>
      </c>
      <c r="AS146" s="109" t="str">
        <f t="shared" si="57"/>
        <v>Y</v>
      </c>
      <c r="AT146" s="109">
        <f t="shared" si="46"/>
        <v>17</v>
      </c>
      <c r="AU146" s="109">
        <f t="shared" si="47"/>
        <v>18</v>
      </c>
      <c r="AV146" s="109">
        <f t="shared" si="58"/>
        <v>94.44</v>
      </c>
      <c r="AW146" s="109">
        <f t="shared" si="59"/>
        <v>3</v>
      </c>
      <c r="AX146" s="109" t="str">
        <f t="shared" si="60"/>
        <v>Y</v>
      </c>
      <c r="AY146" s="109">
        <f t="shared" si="48"/>
        <v>13</v>
      </c>
      <c r="AZ146" s="109">
        <f t="shared" si="49"/>
        <v>13</v>
      </c>
      <c r="BA146" s="109">
        <f t="shared" si="61"/>
        <v>100</v>
      </c>
      <c r="BB146" s="109">
        <f t="shared" si="62"/>
        <v>3</v>
      </c>
      <c r="BC146" s="109" t="str">
        <f t="shared" si="63"/>
        <v>Y</v>
      </c>
    </row>
    <row r="147" spans="1:55" x14ac:dyDescent="0.25">
      <c r="A147" s="85">
        <v>132</v>
      </c>
      <c r="B147" s="112">
        <v>2000820100138</v>
      </c>
      <c r="C147" s="121" t="s">
        <v>305</v>
      </c>
      <c r="D147" s="113"/>
      <c r="E147" s="113"/>
      <c r="F147" s="113"/>
      <c r="G147" s="113"/>
      <c r="H147" s="113"/>
      <c r="I147" s="113"/>
      <c r="J147" s="113"/>
      <c r="K147" s="113">
        <v>1</v>
      </c>
      <c r="L147" s="113">
        <v>1</v>
      </c>
      <c r="M147" s="113"/>
      <c r="N147" s="113">
        <v>2</v>
      </c>
      <c r="O147" s="113">
        <v>2</v>
      </c>
      <c r="P147" s="113">
        <v>2</v>
      </c>
      <c r="Q147" s="115"/>
      <c r="R147" s="115"/>
      <c r="S147" s="115"/>
      <c r="T147" s="115"/>
      <c r="U147" s="115"/>
      <c r="V147" s="115"/>
      <c r="W147" s="115"/>
      <c r="X147" s="115"/>
      <c r="Y147" s="116">
        <v>10</v>
      </c>
      <c r="Z147" s="116">
        <v>10</v>
      </c>
      <c r="AA147" s="116">
        <v>9</v>
      </c>
      <c r="AB147" s="116">
        <v>9</v>
      </c>
      <c r="AC147" s="116">
        <v>9</v>
      </c>
      <c r="AD147" s="58"/>
      <c r="AE147" s="109">
        <f t="shared" si="40"/>
        <v>10</v>
      </c>
      <c r="AF147" s="109">
        <f t="shared" si="41"/>
        <v>10</v>
      </c>
      <c r="AG147" s="109">
        <f t="shared" si="64"/>
        <v>100</v>
      </c>
      <c r="AH147" s="109">
        <f t="shared" si="50"/>
        <v>3</v>
      </c>
      <c r="AI147" s="109" t="str">
        <f t="shared" si="51"/>
        <v>Y</v>
      </c>
      <c r="AJ147" s="109">
        <f t="shared" si="42"/>
        <v>10</v>
      </c>
      <c r="AK147" s="109">
        <f t="shared" si="43"/>
        <v>10</v>
      </c>
      <c r="AL147" s="109">
        <f t="shared" si="52"/>
        <v>100</v>
      </c>
      <c r="AM147" s="109">
        <f t="shared" si="53"/>
        <v>3</v>
      </c>
      <c r="AN147" s="109" t="str">
        <f t="shared" si="54"/>
        <v>Y</v>
      </c>
      <c r="AO147" s="109">
        <f t="shared" si="44"/>
        <v>11</v>
      </c>
      <c r="AP147" s="109">
        <f t="shared" si="45"/>
        <v>14</v>
      </c>
      <c r="AQ147" s="109">
        <f t="shared" si="55"/>
        <v>78.569999999999993</v>
      </c>
      <c r="AR147" s="109">
        <f t="shared" si="56"/>
        <v>3</v>
      </c>
      <c r="AS147" s="109" t="str">
        <f t="shared" si="57"/>
        <v>Y</v>
      </c>
      <c r="AT147" s="109">
        <f t="shared" si="46"/>
        <v>13</v>
      </c>
      <c r="AU147" s="109">
        <f t="shared" si="47"/>
        <v>16</v>
      </c>
      <c r="AV147" s="109">
        <f t="shared" si="58"/>
        <v>81.25</v>
      </c>
      <c r="AW147" s="109">
        <f t="shared" si="59"/>
        <v>3</v>
      </c>
      <c r="AX147" s="109" t="str">
        <f t="shared" si="60"/>
        <v>Y</v>
      </c>
      <c r="AY147" s="109">
        <f t="shared" si="48"/>
        <v>11</v>
      </c>
      <c r="AZ147" s="109">
        <f t="shared" si="49"/>
        <v>13</v>
      </c>
      <c r="BA147" s="109">
        <f t="shared" si="61"/>
        <v>84.62</v>
      </c>
      <c r="BB147" s="109">
        <f t="shared" si="62"/>
        <v>3</v>
      </c>
      <c r="BC147" s="109" t="str">
        <f t="shared" si="63"/>
        <v>Y</v>
      </c>
    </row>
    <row r="148" spans="1:55" x14ac:dyDescent="0.25">
      <c r="A148" s="85">
        <v>133</v>
      </c>
      <c r="B148" s="112">
        <v>2000820100139</v>
      </c>
      <c r="C148" s="121" t="s">
        <v>306</v>
      </c>
      <c r="D148" s="113">
        <v>1</v>
      </c>
      <c r="E148" s="113">
        <v>0</v>
      </c>
      <c r="F148" s="113">
        <v>2</v>
      </c>
      <c r="G148" s="113">
        <v>3</v>
      </c>
      <c r="H148" s="113"/>
      <c r="I148" s="113">
        <v>3</v>
      </c>
      <c r="J148" s="113"/>
      <c r="K148" s="113"/>
      <c r="L148" s="113"/>
      <c r="M148" s="113"/>
      <c r="N148" s="113">
        <v>1</v>
      </c>
      <c r="O148" s="113">
        <v>1</v>
      </c>
      <c r="P148" s="113"/>
      <c r="Q148" s="115"/>
      <c r="R148" s="115"/>
      <c r="S148" s="115"/>
      <c r="T148" s="115"/>
      <c r="U148" s="115"/>
      <c r="V148" s="115"/>
      <c r="W148" s="115"/>
      <c r="X148" s="115"/>
      <c r="Y148" s="116">
        <v>7</v>
      </c>
      <c r="Z148" s="116">
        <v>7</v>
      </c>
      <c r="AA148" s="116">
        <v>7</v>
      </c>
      <c r="AB148" s="116">
        <v>10</v>
      </c>
      <c r="AC148" s="116">
        <v>10</v>
      </c>
      <c r="AD148" s="58"/>
      <c r="AE148" s="109">
        <f t="shared" si="40"/>
        <v>9</v>
      </c>
      <c r="AF148" s="109">
        <f t="shared" si="41"/>
        <v>14</v>
      </c>
      <c r="AG148" s="109">
        <f t="shared" si="64"/>
        <v>64.290000000000006</v>
      </c>
      <c r="AH148" s="109">
        <f t="shared" si="50"/>
        <v>3</v>
      </c>
      <c r="AI148" s="109" t="str">
        <f t="shared" si="51"/>
        <v>Y</v>
      </c>
      <c r="AJ148" s="109">
        <f t="shared" si="42"/>
        <v>14</v>
      </c>
      <c r="AK148" s="109">
        <f t="shared" si="43"/>
        <v>18</v>
      </c>
      <c r="AL148" s="109">
        <f t="shared" si="52"/>
        <v>77.78</v>
      </c>
      <c r="AM148" s="109">
        <f t="shared" si="53"/>
        <v>3</v>
      </c>
      <c r="AN148" s="109" t="str">
        <f t="shared" si="54"/>
        <v>Y</v>
      </c>
      <c r="AO148" s="109">
        <f t="shared" si="44"/>
        <v>7</v>
      </c>
      <c r="AP148" s="109">
        <f t="shared" si="45"/>
        <v>10</v>
      </c>
      <c r="AQ148" s="109">
        <f t="shared" si="55"/>
        <v>70</v>
      </c>
      <c r="AR148" s="109">
        <f t="shared" si="56"/>
        <v>3</v>
      </c>
      <c r="AS148" s="109" t="str">
        <f t="shared" si="57"/>
        <v>Y</v>
      </c>
      <c r="AT148" s="109">
        <f t="shared" si="46"/>
        <v>12</v>
      </c>
      <c r="AU148" s="109">
        <f t="shared" si="47"/>
        <v>16</v>
      </c>
      <c r="AV148" s="109">
        <f t="shared" si="58"/>
        <v>75</v>
      </c>
      <c r="AW148" s="109">
        <f t="shared" si="59"/>
        <v>3</v>
      </c>
      <c r="AX148" s="109" t="str">
        <f t="shared" si="60"/>
        <v>Y</v>
      </c>
      <c r="AY148" s="109">
        <f t="shared" si="48"/>
        <v>10</v>
      </c>
      <c r="AZ148" s="109">
        <f t="shared" si="49"/>
        <v>10</v>
      </c>
      <c r="BA148" s="109">
        <f t="shared" si="61"/>
        <v>100</v>
      </c>
      <c r="BB148" s="109">
        <f t="shared" si="62"/>
        <v>3</v>
      </c>
      <c r="BC148" s="109" t="str">
        <f t="shared" si="63"/>
        <v>Y</v>
      </c>
    </row>
    <row r="149" spans="1:55" x14ac:dyDescent="0.25">
      <c r="A149" s="85">
        <v>134</v>
      </c>
      <c r="B149" s="112">
        <v>2000820100140</v>
      </c>
      <c r="C149" s="121" t="s">
        <v>307</v>
      </c>
      <c r="D149" s="113">
        <v>0</v>
      </c>
      <c r="E149" s="113"/>
      <c r="F149" s="113">
        <v>1</v>
      </c>
      <c r="G149" s="113">
        <v>3</v>
      </c>
      <c r="H149" s="113">
        <v>0</v>
      </c>
      <c r="I149" s="113">
        <v>3</v>
      </c>
      <c r="J149" s="113"/>
      <c r="K149" s="113">
        <v>1</v>
      </c>
      <c r="L149" s="113">
        <v>2</v>
      </c>
      <c r="M149" s="113">
        <v>1</v>
      </c>
      <c r="N149" s="113">
        <v>2</v>
      </c>
      <c r="O149" s="113">
        <v>2</v>
      </c>
      <c r="P149" s="113">
        <v>2</v>
      </c>
      <c r="Q149" s="115"/>
      <c r="R149" s="115"/>
      <c r="S149" s="115"/>
      <c r="T149" s="115"/>
      <c r="U149" s="115"/>
      <c r="V149" s="115"/>
      <c r="W149" s="115"/>
      <c r="X149" s="115"/>
      <c r="Y149" s="116">
        <v>10</v>
      </c>
      <c r="Z149" s="116">
        <v>8</v>
      </c>
      <c r="AA149" s="116">
        <v>10</v>
      </c>
      <c r="AB149" s="116">
        <v>8</v>
      </c>
      <c r="AC149" s="116">
        <v>10</v>
      </c>
      <c r="AD149" s="58"/>
      <c r="AE149" s="109">
        <f t="shared" si="40"/>
        <v>11</v>
      </c>
      <c r="AF149" s="109">
        <f t="shared" si="41"/>
        <v>12</v>
      </c>
      <c r="AG149" s="109">
        <f t="shared" si="64"/>
        <v>91.67</v>
      </c>
      <c r="AH149" s="109">
        <f t="shared" si="50"/>
        <v>3</v>
      </c>
      <c r="AI149" s="109" t="str">
        <f t="shared" si="51"/>
        <v>Y</v>
      </c>
      <c r="AJ149" s="109">
        <f t="shared" si="42"/>
        <v>14</v>
      </c>
      <c r="AK149" s="109">
        <f t="shared" si="43"/>
        <v>21</v>
      </c>
      <c r="AL149" s="109">
        <f t="shared" si="52"/>
        <v>66.67</v>
      </c>
      <c r="AM149" s="109">
        <f t="shared" si="53"/>
        <v>3</v>
      </c>
      <c r="AN149" s="109" t="str">
        <f t="shared" si="54"/>
        <v>Y</v>
      </c>
      <c r="AO149" s="109">
        <f t="shared" si="44"/>
        <v>13</v>
      </c>
      <c r="AP149" s="109">
        <f t="shared" si="45"/>
        <v>14</v>
      </c>
      <c r="AQ149" s="109">
        <f t="shared" si="55"/>
        <v>92.86</v>
      </c>
      <c r="AR149" s="109">
        <f t="shared" si="56"/>
        <v>3</v>
      </c>
      <c r="AS149" s="109" t="str">
        <f t="shared" si="57"/>
        <v>Y</v>
      </c>
      <c r="AT149" s="109">
        <f t="shared" si="46"/>
        <v>13</v>
      </c>
      <c r="AU149" s="109">
        <f t="shared" si="47"/>
        <v>18</v>
      </c>
      <c r="AV149" s="109">
        <f t="shared" si="58"/>
        <v>72.22</v>
      </c>
      <c r="AW149" s="109">
        <f t="shared" si="59"/>
        <v>3</v>
      </c>
      <c r="AX149" s="109" t="str">
        <f t="shared" si="60"/>
        <v>Y</v>
      </c>
      <c r="AY149" s="109">
        <f t="shared" si="48"/>
        <v>12</v>
      </c>
      <c r="AZ149" s="109">
        <f t="shared" si="49"/>
        <v>13</v>
      </c>
      <c r="BA149" s="109">
        <f t="shared" si="61"/>
        <v>92.31</v>
      </c>
      <c r="BB149" s="109">
        <f t="shared" si="62"/>
        <v>3</v>
      </c>
      <c r="BC149" s="109" t="str">
        <f t="shared" si="63"/>
        <v>Y</v>
      </c>
    </row>
    <row r="150" spans="1:55" x14ac:dyDescent="0.25">
      <c r="A150" s="85">
        <v>135</v>
      </c>
      <c r="B150" s="112">
        <v>2000820100141</v>
      </c>
      <c r="C150" s="121" t="s">
        <v>308</v>
      </c>
      <c r="D150" s="113">
        <v>0</v>
      </c>
      <c r="E150" s="113">
        <v>2</v>
      </c>
      <c r="F150" s="113">
        <v>2</v>
      </c>
      <c r="G150" s="113">
        <v>0</v>
      </c>
      <c r="H150" s="113"/>
      <c r="I150" s="113">
        <v>3</v>
      </c>
      <c r="J150" s="113"/>
      <c r="K150" s="113">
        <v>2</v>
      </c>
      <c r="L150" s="113">
        <v>1</v>
      </c>
      <c r="M150" s="113">
        <v>2</v>
      </c>
      <c r="N150" s="113"/>
      <c r="O150" s="113"/>
      <c r="P150" s="113">
        <v>3</v>
      </c>
      <c r="Q150" s="115"/>
      <c r="R150" s="115"/>
      <c r="S150" s="115"/>
      <c r="T150" s="115"/>
      <c r="U150" s="115"/>
      <c r="V150" s="115"/>
      <c r="W150" s="115"/>
      <c r="X150" s="115"/>
      <c r="Y150" s="116">
        <v>8</v>
      </c>
      <c r="Z150" s="116">
        <v>10</v>
      </c>
      <c r="AA150" s="116">
        <v>8</v>
      </c>
      <c r="AB150" s="116">
        <v>10</v>
      </c>
      <c r="AC150" s="116">
        <v>10</v>
      </c>
      <c r="AD150" s="58"/>
      <c r="AE150" s="109">
        <f t="shared" si="40"/>
        <v>12</v>
      </c>
      <c r="AF150" s="109">
        <f t="shared" si="41"/>
        <v>14</v>
      </c>
      <c r="AG150" s="109">
        <f t="shared" si="64"/>
        <v>85.71</v>
      </c>
      <c r="AH150" s="109">
        <f t="shared" si="50"/>
        <v>3</v>
      </c>
      <c r="AI150" s="109" t="str">
        <f t="shared" si="51"/>
        <v>Y</v>
      </c>
      <c r="AJ150" s="109">
        <f t="shared" si="42"/>
        <v>13</v>
      </c>
      <c r="AK150" s="109">
        <f t="shared" si="43"/>
        <v>18</v>
      </c>
      <c r="AL150" s="109">
        <f t="shared" si="52"/>
        <v>72.22</v>
      </c>
      <c r="AM150" s="109">
        <f t="shared" si="53"/>
        <v>3</v>
      </c>
      <c r="AN150" s="109" t="str">
        <f t="shared" si="54"/>
        <v>Y</v>
      </c>
      <c r="AO150" s="109">
        <f t="shared" si="44"/>
        <v>11</v>
      </c>
      <c r="AP150" s="109">
        <f t="shared" si="45"/>
        <v>14</v>
      </c>
      <c r="AQ150" s="109">
        <f t="shared" si="55"/>
        <v>78.569999999999993</v>
      </c>
      <c r="AR150" s="109">
        <f t="shared" si="56"/>
        <v>3</v>
      </c>
      <c r="AS150" s="109" t="str">
        <f t="shared" si="57"/>
        <v>Y</v>
      </c>
      <c r="AT150" s="109">
        <f t="shared" si="46"/>
        <v>12</v>
      </c>
      <c r="AU150" s="109">
        <f t="shared" si="47"/>
        <v>12</v>
      </c>
      <c r="AV150" s="109">
        <f t="shared" si="58"/>
        <v>100</v>
      </c>
      <c r="AW150" s="109">
        <f t="shared" si="59"/>
        <v>3</v>
      </c>
      <c r="AX150" s="109" t="str">
        <f t="shared" si="60"/>
        <v>Y</v>
      </c>
      <c r="AY150" s="109">
        <f t="shared" si="48"/>
        <v>13</v>
      </c>
      <c r="AZ150" s="109">
        <f t="shared" si="49"/>
        <v>13</v>
      </c>
      <c r="BA150" s="109">
        <f t="shared" si="61"/>
        <v>100</v>
      </c>
      <c r="BB150" s="109">
        <f t="shared" si="62"/>
        <v>3</v>
      </c>
      <c r="BC150" s="109" t="str">
        <f t="shared" si="63"/>
        <v>Y</v>
      </c>
    </row>
    <row r="151" spans="1:55" x14ac:dyDescent="0.25">
      <c r="A151" s="85">
        <v>136</v>
      </c>
      <c r="B151" s="112">
        <v>2000820100142</v>
      </c>
      <c r="C151" s="121" t="s">
        <v>309</v>
      </c>
      <c r="D151" s="113">
        <v>1</v>
      </c>
      <c r="E151" s="113">
        <v>2</v>
      </c>
      <c r="F151" s="113">
        <v>3</v>
      </c>
      <c r="G151" s="113">
        <v>1</v>
      </c>
      <c r="H151" s="113">
        <v>3</v>
      </c>
      <c r="I151" s="113"/>
      <c r="J151" s="113"/>
      <c r="K151" s="113">
        <v>1</v>
      </c>
      <c r="L151" s="113">
        <v>2</v>
      </c>
      <c r="M151" s="113">
        <v>1</v>
      </c>
      <c r="N151" s="113">
        <v>3</v>
      </c>
      <c r="O151" s="113">
        <v>2</v>
      </c>
      <c r="P151" s="113">
        <v>1</v>
      </c>
      <c r="Q151" s="115"/>
      <c r="R151" s="115"/>
      <c r="S151" s="115"/>
      <c r="T151" s="115"/>
      <c r="U151" s="115"/>
      <c r="V151" s="115"/>
      <c r="W151" s="115"/>
      <c r="X151" s="115"/>
      <c r="Y151" s="116">
        <v>10</v>
      </c>
      <c r="Z151" s="116">
        <v>10</v>
      </c>
      <c r="AA151" s="116">
        <v>9</v>
      </c>
      <c r="AB151" s="116">
        <v>10</v>
      </c>
      <c r="AC151" s="116">
        <v>10</v>
      </c>
      <c r="AD151" s="58"/>
      <c r="AE151" s="109">
        <f t="shared" si="40"/>
        <v>15</v>
      </c>
      <c r="AF151" s="109">
        <f t="shared" si="41"/>
        <v>14</v>
      </c>
      <c r="AG151" s="109">
        <f t="shared" si="64"/>
        <v>107.14</v>
      </c>
      <c r="AH151" s="109">
        <f t="shared" si="50"/>
        <v>3</v>
      </c>
      <c r="AI151" s="109" t="str">
        <f t="shared" si="51"/>
        <v>Y</v>
      </c>
      <c r="AJ151" s="109">
        <f t="shared" si="42"/>
        <v>15</v>
      </c>
      <c r="AK151" s="109">
        <f t="shared" si="43"/>
        <v>18</v>
      </c>
      <c r="AL151" s="109">
        <f t="shared" si="52"/>
        <v>83.33</v>
      </c>
      <c r="AM151" s="109">
        <f t="shared" si="53"/>
        <v>3</v>
      </c>
      <c r="AN151" s="109" t="str">
        <f t="shared" si="54"/>
        <v>Y</v>
      </c>
      <c r="AO151" s="109">
        <f t="shared" si="44"/>
        <v>12</v>
      </c>
      <c r="AP151" s="109">
        <f t="shared" si="45"/>
        <v>14</v>
      </c>
      <c r="AQ151" s="109">
        <f t="shared" si="55"/>
        <v>85.71</v>
      </c>
      <c r="AR151" s="109">
        <f t="shared" si="56"/>
        <v>3</v>
      </c>
      <c r="AS151" s="109" t="str">
        <f t="shared" si="57"/>
        <v>Y</v>
      </c>
      <c r="AT151" s="109">
        <f t="shared" si="46"/>
        <v>16</v>
      </c>
      <c r="AU151" s="109">
        <f t="shared" si="47"/>
        <v>18</v>
      </c>
      <c r="AV151" s="109">
        <f t="shared" si="58"/>
        <v>88.89</v>
      </c>
      <c r="AW151" s="109">
        <f t="shared" si="59"/>
        <v>3</v>
      </c>
      <c r="AX151" s="109" t="str">
        <f t="shared" si="60"/>
        <v>Y</v>
      </c>
      <c r="AY151" s="109">
        <f t="shared" si="48"/>
        <v>11</v>
      </c>
      <c r="AZ151" s="109">
        <f t="shared" si="49"/>
        <v>13</v>
      </c>
      <c r="BA151" s="109">
        <f t="shared" si="61"/>
        <v>84.62</v>
      </c>
      <c r="BB151" s="109">
        <f t="shared" si="62"/>
        <v>3</v>
      </c>
      <c r="BC151" s="109" t="str">
        <f t="shared" si="63"/>
        <v>Y</v>
      </c>
    </row>
    <row r="152" spans="1:55" x14ac:dyDescent="0.25">
      <c r="A152" s="85">
        <v>137</v>
      </c>
      <c r="B152" s="112">
        <v>2000820100143</v>
      </c>
      <c r="C152" s="121" t="s">
        <v>310</v>
      </c>
      <c r="D152" s="113">
        <v>1</v>
      </c>
      <c r="E152" s="113">
        <v>2</v>
      </c>
      <c r="F152" s="113">
        <v>3</v>
      </c>
      <c r="G152" s="113">
        <v>1</v>
      </c>
      <c r="H152" s="113">
        <v>3</v>
      </c>
      <c r="I152" s="113"/>
      <c r="J152" s="113"/>
      <c r="K152" s="113"/>
      <c r="L152" s="113">
        <v>2</v>
      </c>
      <c r="M152" s="113">
        <v>1</v>
      </c>
      <c r="N152" s="113">
        <v>3</v>
      </c>
      <c r="O152" s="113">
        <v>2</v>
      </c>
      <c r="P152" s="113">
        <v>1</v>
      </c>
      <c r="Q152" s="115"/>
      <c r="R152" s="115"/>
      <c r="S152" s="115"/>
      <c r="T152" s="115"/>
      <c r="U152" s="115"/>
      <c r="V152" s="115"/>
      <c r="W152" s="115"/>
      <c r="X152" s="115"/>
      <c r="Y152" s="116">
        <v>10</v>
      </c>
      <c r="Z152" s="116">
        <v>10</v>
      </c>
      <c r="AA152" s="116">
        <v>10</v>
      </c>
      <c r="AB152" s="116">
        <v>10</v>
      </c>
      <c r="AC152" s="116">
        <v>9</v>
      </c>
      <c r="AD152" s="58"/>
      <c r="AE152" s="109">
        <f t="shared" si="40"/>
        <v>15</v>
      </c>
      <c r="AF152" s="109">
        <f t="shared" si="41"/>
        <v>14</v>
      </c>
      <c r="AG152" s="109">
        <f t="shared" si="64"/>
        <v>107.14</v>
      </c>
      <c r="AH152" s="109">
        <f t="shared" si="50"/>
        <v>3</v>
      </c>
      <c r="AI152" s="109" t="str">
        <f t="shared" si="51"/>
        <v>Y</v>
      </c>
      <c r="AJ152" s="109">
        <f t="shared" si="42"/>
        <v>15</v>
      </c>
      <c r="AK152" s="109">
        <f t="shared" si="43"/>
        <v>18</v>
      </c>
      <c r="AL152" s="109">
        <f t="shared" si="52"/>
        <v>83.33</v>
      </c>
      <c r="AM152" s="109">
        <f t="shared" si="53"/>
        <v>3</v>
      </c>
      <c r="AN152" s="109" t="str">
        <f t="shared" si="54"/>
        <v>Y</v>
      </c>
      <c r="AO152" s="109">
        <f t="shared" si="44"/>
        <v>12</v>
      </c>
      <c r="AP152" s="109">
        <f t="shared" si="45"/>
        <v>12</v>
      </c>
      <c r="AQ152" s="109">
        <f t="shared" si="55"/>
        <v>100</v>
      </c>
      <c r="AR152" s="109">
        <f t="shared" si="56"/>
        <v>3</v>
      </c>
      <c r="AS152" s="109" t="str">
        <f t="shared" si="57"/>
        <v>Y</v>
      </c>
      <c r="AT152" s="109">
        <f t="shared" si="46"/>
        <v>16</v>
      </c>
      <c r="AU152" s="109">
        <f t="shared" si="47"/>
        <v>18</v>
      </c>
      <c r="AV152" s="109">
        <f t="shared" si="58"/>
        <v>88.89</v>
      </c>
      <c r="AW152" s="109">
        <f t="shared" si="59"/>
        <v>3</v>
      </c>
      <c r="AX152" s="109" t="str">
        <f t="shared" si="60"/>
        <v>Y</v>
      </c>
      <c r="AY152" s="109">
        <f t="shared" si="48"/>
        <v>10</v>
      </c>
      <c r="AZ152" s="109">
        <f t="shared" si="49"/>
        <v>13</v>
      </c>
      <c r="BA152" s="109">
        <f t="shared" si="61"/>
        <v>76.92</v>
      </c>
      <c r="BB152" s="109">
        <f t="shared" si="62"/>
        <v>3</v>
      </c>
      <c r="BC152" s="109" t="str">
        <f t="shared" si="63"/>
        <v>Y</v>
      </c>
    </row>
    <row r="153" spans="1:55" x14ac:dyDescent="0.25">
      <c r="A153" s="85">
        <v>138</v>
      </c>
      <c r="B153" s="112">
        <v>2000820100144</v>
      </c>
      <c r="C153" s="121" t="s">
        <v>311</v>
      </c>
      <c r="D153" s="113">
        <v>1</v>
      </c>
      <c r="E153" s="113">
        <v>2</v>
      </c>
      <c r="F153" s="113">
        <v>3</v>
      </c>
      <c r="G153" s="113">
        <v>1</v>
      </c>
      <c r="H153" s="113">
        <v>3</v>
      </c>
      <c r="I153" s="113"/>
      <c r="J153" s="113"/>
      <c r="K153" s="113"/>
      <c r="L153" s="113">
        <v>2</v>
      </c>
      <c r="M153" s="113">
        <v>1</v>
      </c>
      <c r="N153" s="113">
        <v>3</v>
      </c>
      <c r="O153" s="113">
        <v>2</v>
      </c>
      <c r="P153" s="113">
        <v>1</v>
      </c>
      <c r="Q153" s="115"/>
      <c r="R153" s="115"/>
      <c r="S153" s="115"/>
      <c r="T153" s="115"/>
      <c r="U153" s="115"/>
      <c r="V153" s="115"/>
      <c r="W153" s="115"/>
      <c r="X153" s="115"/>
      <c r="Y153" s="116">
        <v>10</v>
      </c>
      <c r="Z153" s="116">
        <v>10</v>
      </c>
      <c r="AA153" s="116">
        <v>10</v>
      </c>
      <c r="AB153" s="116">
        <v>10</v>
      </c>
      <c r="AC153" s="116">
        <v>10</v>
      </c>
      <c r="AD153" s="58"/>
      <c r="AE153" s="109">
        <f t="shared" si="40"/>
        <v>15</v>
      </c>
      <c r="AF153" s="109">
        <f t="shared" si="41"/>
        <v>14</v>
      </c>
      <c r="AG153" s="109">
        <f t="shared" si="64"/>
        <v>107.14</v>
      </c>
      <c r="AH153" s="109">
        <f t="shared" si="50"/>
        <v>3</v>
      </c>
      <c r="AI153" s="109" t="str">
        <f t="shared" si="51"/>
        <v>Y</v>
      </c>
      <c r="AJ153" s="109">
        <f t="shared" si="42"/>
        <v>15</v>
      </c>
      <c r="AK153" s="109">
        <f t="shared" si="43"/>
        <v>18</v>
      </c>
      <c r="AL153" s="109">
        <f t="shared" si="52"/>
        <v>83.33</v>
      </c>
      <c r="AM153" s="109">
        <f t="shared" si="53"/>
        <v>3</v>
      </c>
      <c r="AN153" s="109" t="str">
        <f t="shared" si="54"/>
        <v>Y</v>
      </c>
      <c r="AO153" s="109">
        <f t="shared" si="44"/>
        <v>12</v>
      </c>
      <c r="AP153" s="109">
        <f t="shared" si="45"/>
        <v>12</v>
      </c>
      <c r="AQ153" s="109">
        <f t="shared" si="55"/>
        <v>100</v>
      </c>
      <c r="AR153" s="109">
        <f t="shared" si="56"/>
        <v>3</v>
      </c>
      <c r="AS153" s="109" t="str">
        <f t="shared" si="57"/>
        <v>Y</v>
      </c>
      <c r="AT153" s="109">
        <f t="shared" si="46"/>
        <v>16</v>
      </c>
      <c r="AU153" s="109">
        <f t="shared" si="47"/>
        <v>18</v>
      </c>
      <c r="AV153" s="109">
        <f t="shared" si="58"/>
        <v>88.89</v>
      </c>
      <c r="AW153" s="109">
        <f t="shared" si="59"/>
        <v>3</v>
      </c>
      <c r="AX153" s="109" t="str">
        <f t="shared" si="60"/>
        <v>Y</v>
      </c>
      <c r="AY153" s="109">
        <f t="shared" si="48"/>
        <v>11</v>
      </c>
      <c r="AZ153" s="109">
        <f t="shared" si="49"/>
        <v>13</v>
      </c>
      <c r="BA153" s="109">
        <f t="shared" si="61"/>
        <v>84.62</v>
      </c>
      <c r="BB153" s="109">
        <f t="shared" si="62"/>
        <v>3</v>
      </c>
      <c r="BC153" s="109" t="str">
        <f t="shared" si="63"/>
        <v>Y</v>
      </c>
    </row>
    <row r="154" spans="1:55" x14ac:dyDescent="0.25">
      <c r="A154" s="85">
        <v>139</v>
      </c>
      <c r="B154" s="112">
        <v>2000820100145</v>
      </c>
      <c r="C154" s="121" t="s">
        <v>312</v>
      </c>
      <c r="D154" s="113"/>
      <c r="E154" s="113">
        <v>1</v>
      </c>
      <c r="F154" s="113">
        <v>1.5</v>
      </c>
      <c r="G154" s="113">
        <v>3</v>
      </c>
      <c r="H154" s="113"/>
      <c r="I154" s="113">
        <v>3</v>
      </c>
      <c r="J154" s="113"/>
      <c r="K154" s="113">
        <v>1</v>
      </c>
      <c r="L154" s="113"/>
      <c r="M154" s="113">
        <v>2</v>
      </c>
      <c r="N154" s="113">
        <v>3</v>
      </c>
      <c r="O154" s="113">
        <v>0</v>
      </c>
      <c r="P154" s="113">
        <v>3</v>
      </c>
      <c r="Q154" s="115"/>
      <c r="R154" s="115"/>
      <c r="S154" s="115"/>
      <c r="T154" s="115"/>
      <c r="U154" s="115"/>
      <c r="V154" s="115"/>
      <c r="W154" s="115"/>
      <c r="X154" s="115"/>
      <c r="Y154" s="116">
        <v>10</v>
      </c>
      <c r="Z154" s="116">
        <v>10</v>
      </c>
      <c r="AA154" s="116">
        <v>10</v>
      </c>
      <c r="AB154" s="116">
        <v>10</v>
      </c>
      <c r="AC154" s="116">
        <v>10</v>
      </c>
      <c r="AD154" s="58"/>
      <c r="AE154" s="109">
        <f t="shared" si="40"/>
        <v>12.5</v>
      </c>
      <c r="AF154" s="109">
        <f t="shared" si="41"/>
        <v>14</v>
      </c>
      <c r="AG154" s="109">
        <f t="shared" si="64"/>
        <v>89.29</v>
      </c>
      <c r="AH154" s="109">
        <f t="shared" si="50"/>
        <v>3</v>
      </c>
      <c r="AI154" s="109" t="str">
        <f t="shared" si="51"/>
        <v>Y</v>
      </c>
      <c r="AJ154" s="109">
        <f t="shared" si="42"/>
        <v>16</v>
      </c>
      <c r="AK154" s="109">
        <f t="shared" si="43"/>
        <v>16</v>
      </c>
      <c r="AL154" s="109">
        <f t="shared" si="52"/>
        <v>100</v>
      </c>
      <c r="AM154" s="109">
        <f t="shared" si="53"/>
        <v>3</v>
      </c>
      <c r="AN154" s="109" t="str">
        <f t="shared" si="54"/>
        <v>Y</v>
      </c>
      <c r="AO154" s="109">
        <f t="shared" si="44"/>
        <v>11</v>
      </c>
      <c r="AP154" s="109">
        <f t="shared" si="45"/>
        <v>12</v>
      </c>
      <c r="AQ154" s="109">
        <f t="shared" si="55"/>
        <v>91.67</v>
      </c>
      <c r="AR154" s="109">
        <f t="shared" si="56"/>
        <v>3</v>
      </c>
      <c r="AS154" s="109" t="str">
        <f t="shared" si="57"/>
        <v>Y</v>
      </c>
      <c r="AT154" s="109">
        <f t="shared" si="46"/>
        <v>15</v>
      </c>
      <c r="AU154" s="109">
        <f t="shared" si="47"/>
        <v>18</v>
      </c>
      <c r="AV154" s="109">
        <f t="shared" si="58"/>
        <v>83.33</v>
      </c>
      <c r="AW154" s="109">
        <f t="shared" si="59"/>
        <v>3</v>
      </c>
      <c r="AX154" s="109" t="str">
        <f t="shared" si="60"/>
        <v>Y</v>
      </c>
      <c r="AY154" s="109">
        <f t="shared" si="48"/>
        <v>13</v>
      </c>
      <c r="AZ154" s="109">
        <f t="shared" si="49"/>
        <v>13</v>
      </c>
      <c r="BA154" s="109">
        <f t="shared" si="61"/>
        <v>100</v>
      </c>
      <c r="BB154" s="109">
        <f t="shared" si="62"/>
        <v>3</v>
      </c>
      <c r="BC154" s="109" t="str">
        <f t="shared" si="63"/>
        <v>Y</v>
      </c>
    </row>
    <row r="155" spans="1:55" x14ac:dyDescent="0.25">
      <c r="A155" s="85">
        <v>140</v>
      </c>
      <c r="B155" s="112">
        <v>2000820100146</v>
      </c>
      <c r="C155" s="121" t="s">
        <v>313</v>
      </c>
      <c r="D155" s="113">
        <v>1</v>
      </c>
      <c r="E155" s="113"/>
      <c r="F155" s="113">
        <v>1</v>
      </c>
      <c r="G155" s="113">
        <v>3</v>
      </c>
      <c r="H155" s="113"/>
      <c r="I155" s="113">
        <v>3</v>
      </c>
      <c r="J155" s="113"/>
      <c r="K155" s="113">
        <v>1</v>
      </c>
      <c r="L155" s="113">
        <v>1</v>
      </c>
      <c r="M155" s="113"/>
      <c r="N155" s="113">
        <v>2</v>
      </c>
      <c r="O155" s="113">
        <v>1</v>
      </c>
      <c r="P155" s="113">
        <v>1</v>
      </c>
      <c r="Q155" s="115"/>
      <c r="R155" s="115"/>
      <c r="S155" s="115"/>
      <c r="T155" s="115"/>
      <c r="U155" s="115"/>
      <c r="V155" s="115"/>
      <c r="W155" s="115"/>
      <c r="X155" s="115"/>
      <c r="Y155" s="116">
        <v>10</v>
      </c>
      <c r="Z155" s="116">
        <v>10</v>
      </c>
      <c r="AA155" s="116">
        <v>10</v>
      </c>
      <c r="AB155" s="116">
        <v>10</v>
      </c>
      <c r="AC155" s="116">
        <v>10</v>
      </c>
      <c r="AD155" s="58"/>
      <c r="AE155" s="109">
        <f t="shared" si="40"/>
        <v>11</v>
      </c>
      <c r="AF155" s="109">
        <f t="shared" si="41"/>
        <v>12</v>
      </c>
      <c r="AG155" s="109">
        <f t="shared" si="64"/>
        <v>91.67</v>
      </c>
      <c r="AH155" s="109">
        <f t="shared" si="50"/>
        <v>3</v>
      </c>
      <c r="AI155" s="109" t="str">
        <f t="shared" si="51"/>
        <v>Y</v>
      </c>
      <c r="AJ155" s="109">
        <f t="shared" si="42"/>
        <v>17</v>
      </c>
      <c r="AK155" s="109">
        <f t="shared" si="43"/>
        <v>18</v>
      </c>
      <c r="AL155" s="109">
        <f t="shared" si="52"/>
        <v>94.44</v>
      </c>
      <c r="AM155" s="109">
        <f t="shared" si="53"/>
        <v>3</v>
      </c>
      <c r="AN155" s="109" t="str">
        <f t="shared" si="54"/>
        <v>Y</v>
      </c>
      <c r="AO155" s="109">
        <f t="shared" si="44"/>
        <v>12</v>
      </c>
      <c r="AP155" s="109">
        <f t="shared" si="45"/>
        <v>14</v>
      </c>
      <c r="AQ155" s="109">
        <f t="shared" si="55"/>
        <v>85.71</v>
      </c>
      <c r="AR155" s="109">
        <f t="shared" si="56"/>
        <v>3</v>
      </c>
      <c r="AS155" s="109" t="str">
        <f t="shared" si="57"/>
        <v>Y</v>
      </c>
      <c r="AT155" s="109">
        <f t="shared" si="46"/>
        <v>13</v>
      </c>
      <c r="AU155" s="109">
        <f t="shared" si="47"/>
        <v>16</v>
      </c>
      <c r="AV155" s="109">
        <f t="shared" si="58"/>
        <v>81.25</v>
      </c>
      <c r="AW155" s="109">
        <f t="shared" si="59"/>
        <v>3</v>
      </c>
      <c r="AX155" s="109" t="str">
        <f t="shared" si="60"/>
        <v>Y</v>
      </c>
      <c r="AY155" s="109">
        <f t="shared" si="48"/>
        <v>11</v>
      </c>
      <c r="AZ155" s="109">
        <f t="shared" si="49"/>
        <v>13</v>
      </c>
      <c r="BA155" s="109">
        <f t="shared" si="61"/>
        <v>84.62</v>
      </c>
      <c r="BB155" s="109">
        <f t="shared" si="62"/>
        <v>3</v>
      </c>
      <c r="BC155" s="109" t="str">
        <f t="shared" si="63"/>
        <v>Y</v>
      </c>
    </row>
    <row r="156" spans="1:55" x14ac:dyDescent="0.25">
      <c r="A156" s="85">
        <v>141</v>
      </c>
      <c r="B156" s="112">
        <v>2000820100147</v>
      </c>
      <c r="C156" s="121" t="s">
        <v>314</v>
      </c>
      <c r="D156" s="113">
        <v>1</v>
      </c>
      <c r="E156" s="113">
        <v>2</v>
      </c>
      <c r="F156" s="113">
        <v>2</v>
      </c>
      <c r="G156" s="113">
        <v>3</v>
      </c>
      <c r="H156" s="113">
        <v>2</v>
      </c>
      <c r="I156" s="113">
        <v>3</v>
      </c>
      <c r="J156" s="113"/>
      <c r="K156" s="113">
        <v>1</v>
      </c>
      <c r="L156" s="113">
        <v>2</v>
      </c>
      <c r="M156" s="113">
        <v>2</v>
      </c>
      <c r="N156" s="113">
        <v>3</v>
      </c>
      <c r="O156" s="113">
        <v>3</v>
      </c>
      <c r="P156" s="113">
        <v>3</v>
      </c>
      <c r="Q156" s="115"/>
      <c r="R156" s="115"/>
      <c r="S156" s="115"/>
      <c r="T156" s="115"/>
      <c r="U156" s="115"/>
      <c r="V156" s="115"/>
      <c r="W156" s="115"/>
      <c r="X156" s="115"/>
      <c r="Y156" s="116">
        <v>10</v>
      </c>
      <c r="Z156" s="116">
        <v>10</v>
      </c>
      <c r="AA156" s="116">
        <v>10</v>
      </c>
      <c r="AB156" s="116">
        <v>10</v>
      </c>
      <c r="AC156" s="116">
        <v>10</v>
      </c>
      <c r="AD156" s="58"/>
      <c r="AE156" s="109">
        <f t="shared" si="40"/>
        <v>14</v>
      </c>
      <c r="AF156" s="109">
        <f t="shared" si="41"/>
        <v>14</v>
      </c>
      <c r="AG156" s="109">
        <f t="shared" si="64"/>
        <v>100</v>
      </c>
      <c r="AH156" s="109">
        <f t="shared" si="50"/>
        <v>3</v>
      </c>
      <c r="AI156" s="109" t="str">
        <f t="shared" si="51"/>
        <v>Y</v>
      </c>
      <c r="AJ156" s="109">
        <f t="shared" si="42"/>
        <v>19</v>
      </c>
      <c r="AK156" s="109">
        <f t="shared" si="43"/>
        <v>21</v>
      </c>
      <c r="AL156" s="109">
        <f t="shared" si="52"/>
        <v>90.48</v>
      </c>
      <c r="AM156" s="109">
        <f t="shared" si="53"/>
        <v>3</v>
      </c>
      <c r="AN156" s="109" t="str">
        <f t="shared" si="54"/>
        <v>Y</v>
      </c>
      <c r="AO156" s="109">
        <f t="shared" si="44"/>
        <v>13</v>
      </c>
      <c r="AP156" s="109">
        <f t="shared" si="45"/>
        <v>14</v>
      </c>
      <c r="AQ156" s="109">
        <f t="shared" si="55"/>
        <v>92.86</v>
      </c>
      <c r="AR156" s="109">
        <f t="shared" si="56"/>
        <v>3</v>
      </c>
      <c r="AS156" s="109" t="str">
        <f t="shared" si="57"/>
        <v>Y</v>
      </c>
      <c r="AT156" s="109">
        <f t="shared" si="46"/>
        <v>18</v>
      </c>
      <c r="AU156" s="109">
        <f t="shared" si="47"/>
        <v>18</v>
      </c>
      <c r="AV156" s="109">
        <f t="shared" si="58"/>
        <v>100</v>
      </c>
      <c r="AW156" s="109">
        <f t="shared" si="59"/>
        <v>3</v>
      </c>
      <c r="AX156" s="109" t="str">
        <f t="shared" si="60"/>
        <v>Y</v>
      </c>
      <c r="AY156" s="109">
        <f t="shared" si="48"/>
        <v>13</v>
      </c>
      <c r="AZ156" s="109">
        <f t="shared" si="49"/>
        <v>13</v>
      </c>
      <c r="BA156" s="109">
        <f t="shared" si="61"/>
        <v>100</v>
      </c>
      <c r="BB156" s="109">
        <f t="shared" si="62"/>
        <v>3</v>
      </c>
      <c r="BC156" s="109" t="str">
        <f t="shared" si="63"/>
        <v>Y</v>
      </c>
    </row>
    <row r="157" spans="1:55" x14ac:dyDescent="0.25">
      <c r="A157" s="85">
        <v>142</v>
      </c>
      <c r="B157" s="112">
        <v>2000820100148</v>
      </c>
      <c r="C157" s="121" t="s">
        <v>315</v>
      </c>
      <c r="D157" s="113">
        <v>1</v>
      </c>
      <c r="E157" s="113">
        <v>0.5</v>
      </c>
      <c r="F157" s="113">
        <v>2</v>
      </c>
      <c r="G157" s="113">
        <v>2.5</v>
      </c>
      <c r="H157" s="113"/>
      <c r="I157" s="113">
        <v>3</v>
      </c>
      <c r="J157" s="113"/>
      <c r="K157" s="113">
        <v>2</v>
      </c>
      <c r="L157" s="113">
        <v>1</v>
      </c>
      <c r="M157" s="113">
        <v>3</v>
      </c>
      <c r="N157" s="113">
        <v>2</v>
      </c>
      <c r="O157" s="113">
        <v>1</v>
      </c>
      <c r="P157" s="113"/>
      <c r="Q157" s="115"/>
      <c r="R157" s="115"/>
      <c r="S157" s="115"/>
      <c r="T157" s="115"/>
      <c r="U157" s="115"/>
      <c r="V157" s="115"/>
      <c r="W157" s="115"/>
      <c r="X157" s="115"/>
      <c r="Y157" s="116">
        <v>6</v>
      </c>
      <c r="Z157" s="116">
        <v>10</v>
      </c>
      <c r="AA157" s="116">
        <v>10</v>
      </c>
      <c r="AB157" s="116">
        <v>10</v>
      </c>
      <c r="AC157" s="116">
        <v>0</v>
      </c>
      <c r="AD157" s="58"/>
      <c r="AE157" s="109">
        <f t="shared" si="40"/>
        <v>8.5</v>
      </c>
      <c r="AF157" s="109">
        <f t="shared" si="41"/>
        <v>14</v>
      </c>
      <c r="AG157" s="109">
        <f t="shared" si="64"/>
        <v>60.71</v>
      </c>
      <c r="AH157" s="109">
        <f t="shared" si="50"/>
        <v>3</v>
      </c>
      <c r="AI157" s="109" t="str">
        <f t="shared" si="51"/>
        <v>Y</v>
      </c>
      <c r="AJ157" s="109">
        <f t="shared" si="42"/>
        <v>16.5</v>
      </c>
      <c r="AK157" s="109">
        <f t="shared" si="43"/>
        <v>18</v>
      </c>
      <c r="AL157" s="109">
        <f t="shared" si="52"/>
        <v>91.67</v>
      </c>
      <c r="AM157" s="109">
        <f t="shared" si="53"/>
        <v>3</v>
      </c>
      <c r="AN157" s="109" t="str">
        <f t="shared" si="54"/>
        <v>Y</v>
      </c>
      <c r="AO157" s="109">
        <f t="shared" si="44"/>
        <v>13</v>
      </c>
      <c r="AP157" s="109">
        <f t="shared" si="45"/>
        <v>14</v>
      </c>
      <c r="AQ157" s="109">
        <f t="shared" si="55"/>
        <v>92.86</v>
      </c>
      <c r="AR157" s="109">
        <f t="shared" si="56"/>
        <v>3</v>
      </c>
      <c r="AS157" s="109" t="str">
        <f t="shared" si="57"/>
        <v>Y</v>
      </c>
      <c r="AT157" s="109">
        <f t="shared" si="46"/>
        <v>16</v>
      </c>
      <c r="AU157" s="109">
        <f t="shared" si="47"/>
        <v>18</v>
      </c>
      <c r="AV157" s="109">
        <f t="shared" si="58"/>
        <v>88.89</v>
      </c>
      <c r="AW157" s="109">
        <f t="shared" si="59"/>
        <v>3</v>
      </c>
      <c r="AX157" s="109" t="str">
        <f t="shared" si="60"/>
        <v>Y</v>
      </c>
      <c r="AY157" s="109">
        <f t="shared" si="48"/>
        <v>0</v>
      </c>
      <c r="AZ157" s="109">
        <f t="shared" si="49"/>
        <v>10</v>
      </c>
      <c r="BA157" s="109">
        <f t="shared" si="61"/>
        <v>0</v>
      </c>
      <c r="BB157" s="109">
        <f t="shared" si="62"/>
        <v>1</v>
      </c>
      <c r="BC157" s="109" t="str">
        <f t="shared" si="63"/>
        <v>N</v>
      </c>
    </row>
    <row r="158" spans="1:55" x14ac:dyDescent="0.25">
      <c r="A158" s="85">
        <v>143</v>
      </c>
      <c r="B158" s="112">
        <v>2000820100149</v>
      </c>
      <c r="C158" s="121" t="s">
        <v>316</v>
      </c>
      <c r="D158" s="113">
        <v>0</v>
      </c>
      <c r="E158" s="113">
        <v>0</v>
      </c>
      <c r="F158" s="113">
        <v>2</v>
      </c>
      <c r="G158" s="113">
        <v>3</v>
      </c>
      <c r="H158" s="113">
        <v>0.5</v>
      </c>
      <c r="I158" s="113">
        <v>3</v>
      </c>
      <c r="J158" s="113"/>
      <c r="K158" s="113">
        <v>2</v>
      </c>
      <c r="L158" s="113">
        <v>1</v>
      </c>
      <c r="M158" s="113">
        <v>3</v>
      </c>
      <c r="N158" s="113">
        <v>2</v>
      </c>
      <c r="O158" s="113">
        <v>1</v>
      </c>
      <c r="P158" s="113"/>
      <c r="Q158" s="115"/>
      <c r="R158" s="115"/>
      <c r="S158" s="115"/>
      <c r="T158" s="115"/>
      <c r="U158" s="115"/>
      <c r="V158" s="115"/>
      <c r="W158" s="115"/>
      <c r="X158" s="115"/>
      <c r="Y158" s="116">
        <v>10</v>
      </c>
      <c r="Z158" s="116">
        <v>10</v>
      </c>
      <c r="AA158" s="116">
        <v>10</v>
      </c>
      <c r="AB158" s="116">
        <v>10</v>
      </c>
      <c r="AC158" s="116">
        <v>10</v>
      </c>
      <c r="AD158" s="58"/>
      <c r="AE158" s="109">
        <f t="shared" si="40"/>
        <v>12</v>
      </c>
      <c r="AF158" s="109">
        <f t="shared" si="41"/>
        <v>14</v>
      </c>
      <c r="AG158" s="109">
        <f t="shared" si="64"/>
        <v>85.71</v>
      </c>
      <c r="AH158" s="109">
        <f t="shared" si="50"/>
        <v>3</v>
      </c>
      <c r="AI158" s="109" t="str">
        <f t="shared" si="51"/>
        <v>Y</v>
      </c>
      <c r="AJ158" s="109">
        <f t="shared" si="42"/>
        <v>16.5</v>
      </c>
      <c r="AK158" s="109">
        <f t="shared" si="43"/>
        <v>21</v>
      </c>
      <c r="AL158" s="109">
        <f t="shared" si="52"/>
        <v>78.569999999999993</v>
      </c>
      <c r="AM158" s="109">
        <f t="shared" si="53"/>
        <v>3</v>
      </c>
      <c r="AN158" s="109" t="str">
        <f t="shared" si="54"/>
        <v>Y</v>
      </c>
      <c r="AO158" s="109">
        <f t="shared" si="44"/>
        <v>13</v>
      </c>
      <c r="AP158" s="109">
        <f t="shared" si="45"/>
        <v>14</v>
      </c>
      <c r="AQ158" s="109">
        <f t="shared" si="55"/>
        <v>92.86</v>
      </c>
      <c r="AR158" s="109">
        <f t="shared" si="56"/>
        <v>3</v>
      </c>
      <c r="AS158" s="109" t="str">
        <f t="shared" si="57"/>
        <v>Y</v>
      </c>
      <c r="AT158" s="109">
        <f t="shared" si="46"/>
        <v>16</v>
      </c>
      <c r="AU158" s="109">
        <f t="shared" si="47"/>
        <v>18</v>
      </c>
      <c r="AV158" s="109">
        <f t="shared" si="58"/>
        <v>88.89</v>
      </c>
      <c r="AW158" s="109">
        <f t="shared" si="59"/>
        <v>3</v>
      </c>
      <c r="AX158" s="109" t="str">
        <f t="shared" si="60"/>
        <v>Y</v>
      </c>
      <c r="AY158" s="109">
        <f t="shared" si="48"/>
        <v>10</v>
      </c>
      <c r="AZ158" s="109">
        <f t="shared" si="49"/>
        <v>10</v>
      </c>
      <c r="BA158" s="109">
        <f t="shared" si="61"/>
        <v>100</v>
      </c>
      <c r="BB158" s="109">
        <f t="shared" si="62"/>
        <v>3</v>
      </c>
      <c r="BC158" s="109" t="str">
        <f t="shared" si="63"/>
        <v>Y</v>
      </c>
    </row>
    <row r="159" spans="1:55" x14ac:dyDescent="0.25">
      <c r="A159" s="85">
        <v>144</v>
      </c>
      <c r="B159" s="112">
        <v>2000820100150</v>
      </c>
      <c r="C159" s="121" t="s">
        <v>317</v>
      </c>
      <c r="D159" s="113">
        <v>1</v>
      </c>
      <c r="E159" s="113">
        <v>2</v>
      </c>
      <c r="F159" s="113">
        <v>2</v>
      </c>
      <c r="G159" s="113">
        <v>3</v>
      </c>
      <c r="H159" s="113">
        <v>2</v>
      </c>
      <c r="I159" s="113">
        <v>3</v>
      </c>
      <c r="J159" s="113"/>
      <c r="K159" s="113">
        <v>2</v>
      </c>
      <c r="L159" s="113">
        <v>2</v>
      </c>
      <c r="M159" s="113">
        <v>2</v>
      </c>
      <c r="N159" s="113">
        <v>3</v>
      </c>
      <c r="O159" s="113">
        <v>2</v>
      </c>
      <c r="P159" s="113">
        <v>2</v>
      </c>
      <c r="Q159" s="115"/>
      <c r="R159" s="115"/>
      <c r="S159" s="115"/>
      <c r="T159" s="115"/>
      <c r="U159" s="115"/>
      <c r="V159" s="115"/>
      <c r="W159" s="115"/>
      <c r="X159" s="115"/>
      <c r="Y159" s="116">
        <v>10</v>
      </c>
      <c r="Z159" s="116">
        <v>10</v>
      </c>
      <c r="AA159" s="116">
        <v>10</v>
      </c>
      <c r="AB159" s="116">
        <v>10</v>
      </c>
      <c r="AC159" s="116">
        <v>10</v>
      </c>
      <c r="AD159" s="58"/>
      <c r="AE159" s="109">
        <f t="shared" si="40"/>
        <v>14</v>
      </c>
      <c r="AF159" s="109">
        <f t="shared" si="41"/>
        <v>14</v>
      </c>
      <c r="AG159" s="109">
        <f t="shared" si="64"/>
        <v>100</v>
      </c>
      <c r="AH159" s="109">
        <f t="shared" si="50"/>
        <v>3</v>
      </c>
      <c r="AI159" s="109" t="str">
        <f t="shared" si="51"/>
        <v>Y</v>
      </c>
      <c r="AJ159" s="109">
        <f t="shared" si="42"/>
        <v>19</v>
      </c>
      <c r="AK159" s="109">
        <f t="shared" si="43"/>
        <v>21</v>
      </c>
      <c r="AL159" s="109">
        <f t="shared" si="52"/>
        <v>90.48</v>
      </c>
      <c r="AM159" s="109">
        <f t="shared" si="53"/>
        <v>3</v>
      </c>
      <c r="AN159" s="109" t="str">
        <f t="shared" si="54"/>
        <v>Y</v>
      </c>
      <c r="AO159" s="109">
        <f t="shared" si="44"/>
        <v>14</v>
      </c>
      <c r="AP159" s="109">
        <f t="shared" si="45"/>
        <v>14</v>
      </c>
      <c r="AQ159" s="109">
        <f t="shared" si="55"/>
        <v>100</v>
      </c>
      <c r="AR159" s="109">
        <f t="shared" si="56"/>
        <v>3</v>
      </c>
      <c r="AS159" s="109" t="str">
        <f t="shared" si="57"/>
        <v>Y</v>
      </c>
      <c r="AT159" s="109">
        <f t="shared" si="46"/>
        <v>17</v>
      </c>
      <c r="AU159" s="109">
        <f t="shared" si="47"/>
        <v>18</v>
      </c>
      <c r="AV159" s="109">
        <f t="shared" si="58"/>
        <v>94.44</v>
      </c>
      <c r="AW159" s="109">
        <f t="shared" si="59"/>
        <v>3</v>
      </c>
      <c r="AX159" s="109" t="str">
        <f t="shared" si="60"/>
        <v>Y</v>
      </c>
      <c r="AY159" s="109">
        <f t="shared" si="48"/>
        <v>12</v>
      </c>
      <c r="AZ159" s="109">
        <f t="shared" si="49"/>
        <v>13</v>
      </c>
      <c r="BA159" s="109">
        <f t="shared" si="61"/>
        <v>92.31</v>
      </c>
      <c r="BB159" s="109">
        <f t="shared" si="62"/>
        <v>3</v>
      </c>
      <c r="BC159" s="109" t="str">
        <f t="shared" si="63"/>
        <v>Y</v>
      </c>
    </row>
    <row r="160" spans="1:55" x14ac:dyDescent="0.25">
      <c r="A160" s="85">
        <v>145</v>
      </c>
      <c r="B160" s="112">
        <v>2000820100151</v>
      </c>
      <c r="C160" s="121" t="s">
        <v>318</v>
      </c>
      <c r="D160" s="113">
        <v>0</v>
      </c>
      <c r="E160" s="113">
        <v>1</v>
      </c>
      <c r="F160" s="113">
        <v>1</v>
      </c>
      <c r="G160" s="113">
        <v>3</v>
      </c>
      <c r="H160" s="113">
        <v>1</v>
      </c>
      <c r="I160" s="113">
        <v>3</v>
      </c>
      <c r="J160" s="113"/>
      <c r="K160" s="113"/>
      <c r="L160" s="113">
        <v>1</v>
      </c>
      <c r="M160" s="113">
        <v>2</v>
      </c>
      <c r="N160" s="113">
        <v>3</v>
      </c>
      <c r="O160" s="113">
        <v>3</v>
      </c>
      <c r="P160" s="113">
        <v>2</v>
      </c>
      <c r="Q160" s="115"/>
      <c r="R160" s="115"/>
      <c r="S160" s="115"/>
      <c r="T160" s="115"/>
      <c r="U160" s="115"/>
      <c r="V160" s="115"/>
      <c r="W160" s="115"/>
      <c r="X160" s="115"/>
      <c r="Y160" s="116">
        <v>10</v>
      </c>
      <c r="Z160" s="116">
        <v>9</v>
      </c>
      <c r="AA160" s="116">
        <v>10</v>
      </c>
      <c r="AB160" s="116">
        <v>10</v>
      </c>
      <c r="AC160" s="116">
        <v>10</v>
      </c>
      <c r="AD160" s="58"/>
      <c r="AE160" s="109">
        <f t="shared" si="40"/>
        <v>12</v>
      </c>
      <c r="AF160" s="109">
        <f t="shared" si="41"/>
        <v>14</v>
      </c>
      <c r="AG160" s="109">
        <f t="shared" si="64"/>
        <v>85.71</v>
      </c>
      <c r="AH160" s="109">
        <f t="shared" si="50"/>
        <v>3</v>
      </c>
      <c r="AI160" s="109" t="str">
        <f t="shared" si="51"/>
        <v>Y</v>
      </c>
      <c r="AJ160" s="109">
        <f t="shared" si="42"/>
        <v>16</v>
      </c>
      <c r="AK160" s="109">
        <f t="shared" si="43"/>
        <v>21</v>
      </c>
      <c r="AL160" s="109">
        <f t="shared" si="52"/>
        <v>76.19</v>
      </c>
      <c r="AM160" s="109">
        <f t="shared" si="53"/>
        <v>3</v>
      </c>
      <c r="AN160" s="109" t="str">
        <f t="shared" si="54"/>
        <v>Y</v>
      </c>
      <c r="AO160" s="109">
        <f t="shared" si="44"/>
        <v>11</v>
      </c>
      <c r="AP160" s="109">
        <f t="shared" si="45"/>
        <v>12</v>
      </c>
      <c r="AQ160" s="109">
        <f t="shared" si="55"/>
        <v>91.67</v>
      </c>
      <c r="AR160" s="109">
        <f t="shared" si="56"/>
        <v>3</v>
      </c>
      <c r="AS160" s="109" t="str">
        <f t="shared" si="57"/>
        <v>Y</v>
      </c>
      <c r="AT160" s="109">
        <f t="shared" si="46"/>
        <v>18</v>
      </c>
      <c r="AU160" s="109">
        <f t="shared" si="47"/>
        <v>18</v>
      </c>
      <c r="AV160" s="109">
        <f t="shared" si="58"/>
        <v>100</v>
      </c>
      <c r="AW160" s="109">
        <f t="shared" si="59"/>
        <v>3</v>
      </c>
      <c r="AX160" s="109" t="str">
        <f t="shared" si="60"/>
        <v>Y</v>
      </c>
      <c r="AY160" s="109">
        <f t="shared" si="48"/>
        <v>12</v>
      </c>
      <c r="AZ160" s="109">
        <f t="shared" si="49"/>
        <v>13</v>
      </c>
      <c r="BA160" s="109">
        <f t="shared" si="61"/>
        <v>92.31</v>
      </c>
      <c r="BB160" s="109">
        <f t="shared" si="62"/>
        <v>3</v>
      </c>
      <c r="BC160" s="109" t="str">
        <f t="shared" si="63"/>
        <v>Y</v>
      </c>
    </row>
    <row r="161" spans="1:55" x14ac:dyDescent="0.25">
      <c r="A161" s="85">
        <v>146</v>
      </c>
      <c r="B161" s="112">
        <v>2000820100152</v>
      </c>
      <c r="C161" s="121" t="s">
        <v>319</v>
      </c>
      <c r="D161" s="113"/>
      <c r="E161" s="113">
        <v>1.5</v>
      </c>
      <c r="F161" s="113">
        <v>2</v>
      </c>
      <c r="G161" s="113">
        <v>1.5</v>
      </c>
      <c r="H161" s="113">
        <v>1</v>
      </c>
      <c r="I161" s="113">
        <v>3</v>
      </c>
      <c r="J161" s="113"/>
      <c r="K161" s="113">
        <v>1</v>
      </c>
      <c r="L161" s="113">
        <v>2</v>
      </c>
      <c r="M161" s="113"/>
      <c r="N161" s="113">
        <v>3</v>
      </c>
      <c r="O161" s="113">
        <v>2</v>
      </c>
      <c r="P161" s="113">
        <v>2</v>
      </c>
      <c r="Q161" s="115"/>
      <c r="R161" s="115"/>
      <c r="S161" s="115"/>
      <c r="T161" s="115"/>
      <c r="U161" s="115"/>
      <c r="V161" s="115"/>
      <c r="W161" s="115"/>
      <c r="X161" s="115"/>
      <c r="Y161" s="116">
        <v>10</v>
      </c>
      <c r="Z161" s="116">
        <v>10</v>
      </c>
      <c r="AA161" s="116">
        <v>9</v>
      </c>
      <c r="AB161" s="116">
        <v>9</v>
      </c>
      <c r="AC161" s="116">
        <v>8</v>
      </c>
      <c r="AD161" s="58"/>
      <c r="AE161" s="109">
        <f t="shared" si="40"/>
        <v>13.5</v>
      </c>
      <c r="AF161" s="109">
        <f t="shared" si="41"/>
        <v>14</v>
      </c>
      <c r="AG161" s="109">
        <f t="shared" si="64"/>
        <v>96.43</v>
      </c>
      <c r="AH161" s="109">
        <f t="shared" si="50"/>
        <v>3</v>
      </c>
      <c r="AI161" s="109" t="str">
        <f t="shared" si="51"/>
        <v>Y</v>
      </c>
      <c r="AJ161" s="109">
        <f t="shared" si="42"/>
        <v>15.5</v>
      </c>
      <c r="AK161" s="109">
        <f t="shared" si="43"/>
        <v>19</v>
      </c>
      <c r="AL161" s="109">
        <f t="shared" si="52"/>
        <v>81.58</v>
      </c>
      <c r="AM161" s="109">
        <f t="shared" si="53"/>
        <v>3</v>
      </c>
      <c r="AN161" s="109" t="str">
        <f t="shared" si="54"/>
        <v>Y</v>
      </c>
      <c r="AO161" s="109">
        <f t="shared" si="44"/>
        <v>12</v>
      </c>
      <c r="AP161" s="109">
        <f t="shared" si="45"/>
        <v>14</v>
      </c>
      <c r="AQ161" s="109">
        <f t="shared" si="55"/>
        <v>85.71</v>
      </c>
      <c r="AR161" s="109">
        <f t="shared" si="56"/>
        <v>3</v>
      </c>
      <c r="AS161" s="109" t="str">
        <f t="shared" si="57"/>
        <v>Y</v>
      </c>
      <c r="AT161" s="109">
        <f t="shared" si="46"/>
        <v>14</v>
      </c>
      <c r="AU161" s="109">
        <f t="shared" si="47"/>
        <v>16</v>
      </c>
      <c r="AV161" s="109">
        <f t="shared" si="58"/>
        <v>87.5</v>
      </c>
      <c r="AW161" s="109">
        <f t="shared" si="59"/>
        <v>3</v>
      </c>
      <c r="AX161" s="109" t="str">
        <f t="shared" si="60"/>
        <v>Y</v>
      </c>
      <c r="AY161" s="109">
        <f t="shared" si="48"/>
        <v>10</v>
      </c>
      <c r="AZ161" s="109">
        <f t="shared" si="49"/>
        <v>13</v>
      </c>
      <c r="BA161" s="109">
        <f t="shared" si="61"/>
        <v>76.92</v>
      </c>
      <c r="BB161" s="109">
        <f t="shared" si="62"/>
        <v>3</v>
      </c>
      <c r="BC161" s="109" t="str">
        <f t="shared" si="63"/>
        <v>Y</v>
      </c>
    </row>
    <row r="162" spans="1:55" x14ac:dyDescent="0.25">
      <c r="A162" s="85">
        <v>147</v>
      </c>
      <c r="B162" s="112">
        <v>2000820100153</v>
      </c>
      <c r="C162" s="121" t="s">
        <v>320</v>
      </c>
      <c r="D162" s="113">
        <v>1</v>
      </c>
      <c r="E162" s="113">
        <v>2</v>
      </c>
      <c r="F162" s="113">
        <v>3</v>
      </c>
      <c r="G162" s="113">
        <v>1</v>
      </c>
      <c r="H162" s="113">
        <v>3</v>
      </c>
      <c r="I162" s="113"/>
      <c r="J162" s="113"/>
      <c r="K162" s="113">
        <v>1</v>
      </c>
      <c r="L162" s="113">
        <v>1</v>
      </c>
      <c r="M162" s="113"/>
      <c r="N162" s="113">
        <v>3</v>
      </c>
      <c r="O162" s="113">
        <v>2</v>
      </c>
      <c r="P162" s="113">
        <v>3</v>
      </c>
      <c r="Q162" s="115"/>
      <c r="R162" s="115"/>
      <c r="S162" s="115"/>
      <c r="T162" s="115"/>
      <c r="U162" s="115"/>
      <c r="V162" s="115"/>
      <c r="W162" s="115"/>
      <c r="X162" s="115"/>
      <c r="Y162" s="116">
        <v>10</v>
      </c>
      <c r="Z162" s="116">
        <v>9</v>
      </c>
      <c r="AA162" s="116">
        <v>10</v>
      </c>
      <c r="AB162" s="116">
        <v>10</v>
      </c>
      <c r="AC162" s="116">
        <v>10</v>
      </c>
      <c r="AD162" s="58"/>
      <c r="AE162" s="109">
        <f t="shared" si="40"/>
        <v>15</v>
      </c>
      <c r="AF162" s="109">
        <f t="shared" si="41"/>
        <v>14</v>
      </c>
      <c r="AG162" s="109">
        <f t="shared" si="64"/>
        <v>107.14</v>
      </c>
      <c r="AH162" s="109">
        <f t="shared" si="50"/>
        <v>3</v>
      </c>
      <c r="AI162" s="109" t="str">
        <f t="shared" si="51"/>
        <v>Y</v>
      </c>
      <c r="AJ162" s="109">
        <f t="shared" si="42"/>
        <v>14</v>
      </c>
      <c r="AK162" s="109">
        <f t="shared" si="43"/>
        <v>18</v>
      </c>
      <c r="AL162" s="109">
        <f t="shared" si="52"/>
        <v>77.78</v>
      </c>
      <c r="AM162" s="109">
        <f t="shared" si="53"/>
        <v>3</v>
      </c>
      <c r="AN162" s="109" t="str">
        <f t="shared" si="54"/>
        <v>Y</v>
      </c>
      <c r="AO162" s="109">
        <f t="shared" si="44"/>
        <v>12</v>
      </c>
      <c r="AP162" s="109">
        <f t="shared" si="45"/>
        <v>14</v>
      </c>
      <c r="AQ162" s="109">
        <f t="shared" si="55"/>
        <v>85.71</v>
      </c>
      <c r="AR162" s="109">
        <f t="shared" si="56"/>
        <v>3</v>
      </c>
      <c r="AS162" s="109" t="str">
        <f t="shared" si="57"/>
        <v>Y</v>
      </c>
      <c r="AT162" s="109">
        <f t="shared" si="46"/>
        <v>15</v>
      </c>
      <c r="AU162" s="109">
        <f t="shared" si="47"/>
        <v>16</v>
      </c>
      <c r="AV162" s="109">
        <f t="shared" si="58"/>
        <v>93.75</v>
      </c>
      <c r="AW162" s="109">
        <f t="shared" si="59"/>
        <v>3</v>
      </c>
      <c r="AX162" s="109" t="str">
        <f t="shared" si="60"/>
        <v>Y</v>
      </c>
      <c r="AY162" s="109">
        <f t="shared" si="48"/>
        <v>13</v>
      </c>
      <c r="AZ162" s="109">
        <f t="shared" si="49"/>
        <v>13</v>
      </c>
      <c r="BA162" s="109">
        <f t="shared" si="61"/>
        <v>100</v>
      </c>
      <c r="BB162" s="109">
        <f t="shared" si="62"/>
        <v>3</v>
      </c>
      <c r="BC162" s="109" t="str">
        <f t="shared" si="63"/>
        <v>Y</v>
      </c>
    </row>
    <row r="163" spans="1:55" x14ac:dyDescent="0.25">
      <c r="A163" s="85">
        <v>148</v>
      </c>
      <c r="B163" s="112">
        <v>2000820100154</v>
      </c>
      <c r="C163" s="121" t="s">
        <v>321</v>
      </c>
      <c r="D163" s="113"/>
      <c r="E163" s="113"/>
      <c r="F163" s="113"/>
      <c r="G163" s="113"/>
      <c r="H163" s="113"/>
      <c r="I163" s="113"/>
      <c r="J163" s="113"/>
      <c r="K163" s="113">
        <v>1</v>
      </c>
      <c r="L163" s="113">
        <v>1</v>
      </c>
      <c r="M163" s="113">
        <v>1</v>
      </c>
      <c r="N163" s="113">
        <v>3</v>
      </c>
      <c r="O163" s="113">
        <v>2</v>
      </c>
      <c r="P163" s="113">
        <v>2</v>
      </c>
      <c r="Q163" s="115"/>
      <c r="R163" s="115"/>
      <c r="S163" s="115"/>
      <c r="T163" s="115"/>
      <c r="U163" s="115"/>
      <c r="V163" s="115"/>
      <c r="W163" s="115"/>
      <c r="X163" s="115"/>
      <c r="Y163" s="116">
        <v>10</v>
      </c>
      <c r="Z163" s="116">
        <v>10</v>
      </c>
      <c r="AA163" s="116">
        <v>10</v>
      </c>
      <c r="AB163" s="116">
        <v>10</v>
      </c>
      <c r="AC163" s="116">
        <v>9</v>
      </c>
      <c r="AD163" s="58"/>
      <c r="AE163" s="109">
        <f t="shared" si="40"/>
        <v>10</v>
      </c>
      <c r="AF163" s="109">
        <f t="shared" si="41"/>
        <v>10</v>
      </c>
      <c r="AG163" s="109">
        <f t="shared" si="64"/>
        <v>100</v>
      </c>
      <c r="AH163" s="109">
        <f t="shared" si="50"/>
        <v>3</v>
      </c>
      <c r="AI163" s="109" t="str">
        <f t="shared" si="51"/>
        <v>Y</v>
      </c>
      <c r="AJ163" s="109">
        <f t="shared" si="42"/>
        <v>10</v>
      </c>
      <c r="AK163" s="109">
        <f t="shared" si="43"/>
        <v>10</v>
      </c>
      <c r="AL163" s="109">
        <f t="shared" si="52"/>
        <v>100</v>
      </c>
      <c r="AM163" s="109">
        <f t="shared" si="53"/>
        <v>3</v>
      </c>
      <c r="AN163" s="109" t="str">
        <f t="shared" si="54"/>
        <v>Y</v>
      </c>
      <c r="AO163" s="109">
        <f t="shared" si="44"/>
        <v>12</v>
      </c>
      <c r="AP163" s="109">
        <f t="shared" si="45"/>
        <v>14</v>
      </c>
      <c r="AQ163" s="109">
        <f t="shared" si="55"/>
        <v>85.71</v>
      </c>
      <c r="AR163" s="109">
        <f t="shared" si="56"/>
        <v>3</v>
      </c>
      <c r="AS163" s="109" t="str">
        <f t="shared" si="57"/>
        <v>Y</v>
      </c>
      <c r="AT163" s="109">
        <f t="shared" si="46"/>
        <v>16</v>
      </c>
      <c r="AU163" s="109">
        <f t="shared" si="47"/>
        <v>18</v>
      </c>
      <c r="AV163" s="109">
        <f t="shared" si="58"/>
        <v>88.89</v>
      </c>
      <c r="AW163" s="109">
        <f t="shared" si="59"/>
        <v>3</v>
      </c>
      <c r="AX163" s="109" t="str">
        <f t="shared" si="60"/>
        <v>Y</v>
      </c>
      <c r="AY163" s="109">
        <f t="shared" si="48"/>
        <v>11</v>
      </c>
      <c r="AZ163" s="109">
        <f t="shared" si="49"/>
        <v>13</v>
      </c>
      <c r="BA163" s="109">
        <f t="shared" si="61"/>
        <v>84.62</v>
      </c>
      <c r="BB163" s="109">
        <f t="shared" si="62"/>
        <v>3</v>
      </c>
      <c r="BC163" s="109" t="str">
        <f t="shared" si="63"/>
        <v>Y</v>
      </c>
    </row>
    <row r="164" spans="1:55" x14ac:dyDescent="0.25">
      <c r="A164" s="85">
        <v>149</v>
      </c>
      <c r="B164" s="112">
        <v>2000820100155</v>
      </c>
      <c r="C164" s="121" t="s">
        <v>322</v>
      </c>
      <c r="D164" s="113">
        <v>0</v>
      </c>
      <c r="E164" s="113"/>
      <c r="F164" s="113">
        <v>1</v>
      </c>
      <c r="G164" s="113">
        <v>2</v>
      </c>
      <c r="H164" s="113">
        <v>1</v>
      </c>
      <c r="I164" s="113">
        <v>3</v>
      </c>
      <c r="J164" s="113"/>
      <c r="K164" s="113">
        <v>1</v>
      </c>
      <c r="L164" s="113">
        <v>1</v>
      </c>
      <c r="M164" s="113">
        <v>2</v>
      </c>
      <c r="N164" s="113">
        <v>3</v>
      </c>
      <c r="O164" s="113">
        <v>1</v>
      </c>
      <c r="P164" s="113">
        <v>1</v>
      </c>
      <c r="Q164" s="115"/>
      <c r="R164" s="115"/>
      <c r="S164" s="115"/>
      <c r="T164" s="115"/>
      <c r="U164" s="115"/>
      <c r="V164" s="115"/>
      <c r="W164" s="115"/>
      <c r="X164" s="115"/>
      <c r="Y164" s="116">
        <v>10</v>
      </c>
      <c r="Z164" s="116">
        <v>10</v>
      </c>
      <c r="AA164" s="116">
        <v>9</v>
      </c>
      <c r="AB164" s="116">
        <v>10</v>
      </c>
      <c r="AC164" s="116">
        <v>10</v>
      </c>
      <c r="AD164" s="58"/>
      <c r="AE164" s="109">
        <f t="shared" ref="AE164:AE172" si="65">SUMIFS(D164:AC164,$D$13:$AC$13,"=CO1")</f>
        <v>11</v>
      </c>
      <c r="AF164" s="109">
        <f t="shared" ref="AF164:AF172" si="66">(SUMIFS($D$15:$AC$15,$D$13:$AC$13,"=CO1")-SUMIFS($D$15:$AC$15,$D$13:$AC$13,"=CO1",D164:AC164,""))</f>
        <v>12</v>
      </c>
      <c r="AG164" s="109">
        <f t="shared" si="64"/>
        <v>91.67</v>
      </c>
      <c r="AH164" s="109">
        <f t="shared" si="50"/>
        <v>3</v>
      </c>
      <c r="AI164" s="109" t="str">
        <f t="shared" si="51"/>
        <v>Y</v>
      </c>
      <c r="AJ164" s="109">
        <f t="shared" ref="AJ164:AJ172" si="67">SUMIFS(D164:AC164,$D$13:$AC$13,"=CO2")</f>
        <v>16</v>
      </c>
      <c r="AK164" s="109">
        <f t="shared" ref="AK164:AK172" si="68">(SUMIFS($D$15:$AC$15,$D$13:$AC$13,"=CO2")-SUMIFS($D$15:$AC$15,$D$13:$AC$13,"=CO2",D164:AC164,""))</f>
        <v>21</v>
      </c>
      <c r="AL164" s="109">
        <f t="shared" si="52"/>
        <v>76.19</v>
      </c>
      <c r="AM164" s="109">
        <f t="shared" si="53"/>
        <v>3</v>
      </c>
      <c r="AN164" s="109" t="str">
        <f t="shared" si="54"/>
        <v>Y</v>
      </c>
      <c r="AO164" s="109">
        <f t="shared" ref="AO164:AO172" si="69">SUMIFS(D164:AC164,$D$13:$AC$13,"=CO3")</f>
        <v>11</v>
      </c>
      <c r="AP164" s="109">
        <f t="shared" ref="AP164:AP172" si="70">(SUMIFS($D$15:$AC$15,$D$13:$AC$13,"=CO3")-SUMIFS($D$15:$AC$15,$D$13:$AC$13,"=CO3",D164:AC164,""))</f>
        <v>14</v>
      </c>
      <c r="AQ164" s="109">
        <f t="shared" si="55"/>
        <v>78.569999999999993</v>
      </c>
      <c r="AR164" s="109">
        <f t="shared" si="56"/>
        <v>3</v>
      </c>
      <c r="AS164" s="109" t="str">
        <f t="shared" si="57"/>
        <v>Y</v>
      </c>
      <c r="AT164" s="109">
        <f t="shared" ref="AT164:AT172" si="71">SUMIFS(D164:AC164,$D$13:$AC$13,"=CO4")</f>
        <v>16</v>
      </c>
      <c r="AU164" s="109">
        <f t="shared" ref="AU164:AU172" si="72">(SUMIFS($D$15:$AC$15,$D$13:$AC$13,"=CO4")-SUMIFS($D$15:$AC$15,$D$13:$AC$13,"=CO4",D164:AC164,""))</f>
        <v>18</v>
      </c>
      <c r="AV164" s="109">
        <f t="shared" si="58"/>
        <v>88.89</v>
      </c>
      <c r="AW164" s="109">
        <f t="shared" si="59"/>
        <v>3</v>
      </c>
      <c r="AX164" s="109" t="str">
        <f t="shared" si="60"/>
        <v>Y</v>
      </c>
      <c r="AY164" s="109">
        <f t="shared" ref="AY164:AY172" si="73">SUMIFS(D164:AC164,$D$13:$AC$13,"=CO5")</f>
        <v>11</v>
      </c>
      <c r="AZ164" s="109">
        <f t="shared" ref="AZ164:AZ172" si="74">(SUMIFS($D$15:$AC$15,$D$13:$AC$13,"=CO5")-SUMIFS($D$15:$AC$15,$D$13:$AC$13,"=CO5",D164:AC164,""))</f>
        <v>13</v>
      </c>
      <c r="BA164" s="109">
        <f t="shared" si="61"/>
        <v>84.62</v>
      </c>
      <c r="BB164" s="109">
        <f t="shared" si="62"/>
        <v>3</v>
      </c>
      <c r="BC164" s="109" t="str">
        <f t="shared" si="63"/>
        <v>Y</v>
      </c>
    </row>
    <row r="165" spans="1:55" x14ac:dyDescent="0.25">
      <c r="A165" s="85">
        <v>150</v>
      </c>
      <c r="B165" s="112">
        <v>2000820100156</v>
      </c>
      <c r="C165" s="121" t="s">
        <v>323</v>
      </c>
      <c r="D165" s="113">
        <v>1</v>
      </c>
      <c r="E165" s="113">
        <v>2</v>
      </c>
      <c r="F165" s="113">
        <v>3</v>
      </c>
      <c r="G165" s="113">
        <v>1</v>
      </c>
      <c r="H165" s="113">
        <v>3</v>
      </c>
      <c r="I165" s="113"/>
      <c r="J165" s="113"/>
      <c r="K165" s="113">
        <v>1</v>
      </c>
      <c r="L165" s="113">
        <v>1</v>
      </c>
      <c r="M165" s="113">
        <v>1</v>
      </c>
      <c r="N165" s="113">
        <v>3</v>
      </c>
      <c r="O165" s="113">
        <v>2</v>
      </c>
      <c r="P165" s="113">
        <v>0</v>
      </c>
      <c r="Q165" s="115"/>
      <c r="R165" s="115"/>
      <c r="S165" s="115"/>
      <c r="T165" s="115"/>
      <c r="U165" s="115"/>
      <c r="V165" s="115"/>
      <c r="W165" s="115"/>
      <c r="X165" s="115"/>
      <c r="Y165" s="116">
        <v>10</v>
      </c>
      <c r="Z165" s="116">
        <v>9</v>
      </c>
      <c r="AA165" s="116">
        <v>10</v>
      </c>
      <c r="AB165" s="116">
        <v>10</v>
      </c>
      <c r="AC165" s="116">
        <v>10</v>
      </c>
      <c r="AD165" s="58"/>
      <c r="AE165" s="109">
        <f t="shared" si="65"/>
        <v>15</v>
      </c>
      <c r="AF165" s="109">
        <f t="shared" si="66"/>
        <v>14</v>
      </c>
      <c r="AG165" s="109">
        <f t="shared" si="64"/>
        <v>107.14</v>
      </c>
      <c r="AH165" s="109">
        <f t="shared" si="50"/>
        <v>3</v>
      </c>
      <c r="AI165" s="109" t="str">
        <f t="shared" si="51"/>
        <v>Y</v>
      </c>
      <c r="AJ165" s="109">
        <f t="shared" si="67"/>
        <v>14</v>
      </c>
      <c r="AK165" s="109">
        <f t="shared" si="68"/>
        <v>18</v>
      </c>
      <c r="AL165" s="109">
        <f t="shared" si="52"/>
        <v>77.78</v>
      </c>
      <c r="AM165" s="109">
        <f t="shared" si="53"/>
        <v>3</v>
      </c>
      <c r="AN165" s="109" t="str">
        <f t="shared" si="54"/>
        <v>Y</v>
      </c>
      <c r="AO165" s="109">
        <f t="shared" si="69"/>
        <v>12</v>
      </c>
      <c r="AP165" s="109">
        <f t="shared" si="70"/>
        <v>14</v>
      </c>
      <c r="AQ165" s="109">
        <f t="shared" si="55"/>
        <v>85.71</v>
      </c>
      <c r="AR165" s="109">
        <f t="shared" si="56"/>
        <v>3</v>
      </c>
      <c r="AS165" s="109" t="str">
        <f t="shared" si="57"/>
        <v>Y</v>
      </c>
      <c r="AT165" s="109">
        <f t="shared" si="71"/>
        <v>16</v>
      </c>
      <c r="AU165" s="109">
        <f t="shared" si="72"/>
        <v>18</v>
      </c>
      <c r="AV165" s="109">
        <f t="shared" si="58"/>
        <v>88.89</v>
      </c>
      <c r="AW165" s="109">
        <f t="shared" si="59"/>
        <v>3</v>
      </c>
      <c r="AX165" s="109" t="str">
        <f t="shared" si="60"/>
        <v>Y</v>
      </c>
      <c r="AY165" s="109">
        <f t="shared" si="73"/>
        <v>10</v>
      </c>
      <c r="AZ165" s="109">
        <f t="shared" si="74"/>
        <v>13</v>
      </c>
      <c r="BA165" s="109">
        <f t="shared" si="61"/>
        <v>76.92</v>
      </c>
      <c r="BB165" s="109">
        <f t="shared" si="62"/>
        <v>3</v>
      </c>
      <c r="BC165" s="109" t="str">
        <f t="shared" si="63"/>
        <v>Y</v>
      </c>
    </row>
    <row r="166" spans="1:55" x14ac:dyDescent="0.25">
      <c r="A166" s="85">
        <v>151</v>
      </c>
      <c r="B166" s="112">
        <v>2000820100157</v>
      </c>
      <c r="C166" s="121" t="s">
        <v>324</v>
      </c>
      <c r="D166" s="113">
        <v>1</v>
      </c>
      <c r="E166" s="113">
        <v>2</v>
      </c>
      <c r="F166" s="113">
        <v>3</v>
      </c>
      <c r="G166" s="113">
        <v>1</v>
      </c>
      <c r="H166" s="113">
        <v>3</v>
      </c>
      <c r="I166" s="113"/>
      <c r="J166" s="113"/>
      <c r="K166" s="113"/>
      <c r="L166" s="113"/>
      <c r="M166" s="113"/>
      <c r="N166" s="113">
        <v>3</v>
      </c>
      <c r="O166" s="113">
        <v>1</v>
      </c>
      <c r="P166" s="113">
        <v>2</v>
      </c>
      <c r="Q166" s="115"/>
      <c r="R166" s="115"/>
      <c r="S166" s="115"/>
      <c r="T166" s="115"/>
      <c r="U166" s="115"/>
      <c r="V166" s="115"/>
      <c r="W166" s="115"/>
      <c r="X166" s="115"/>
      <c r="Y166" s="116">
        <v>10</v>
      </c>
      <c r="Z166" s="116">
        <v>10</v>
      </c>
      <c r="AA166" s="116">
        <v>10</v>
      </c>
      <c r="AB166" s="116">
        <v>9</v>
      </c>
      <c r="AC166" s="116">
        <v>10</v>
      </c>
      <c r="AD166" s="58"/>
      <c r="AE166" s="109">
        <f t="shared" si="65"/>
        <v>15</v>
      </c>
      <c r="AF166" s="109">
        <f t="shared" si="66"/>
        <v>14</v>
      </c>
      <c r="AG166" s="109">
        <f t="shared" si="64"/>
        <v>107.14</v>
      </c>
      <c r="AH166" s="109">
        <f t="shared" si="50"/>
        <v>3</v>
      </c>
      <c r="AI166" s="109" t="str">
        <f t="shared" si="51"/>
        <v>Y</v>
      </c>
      <c r="AJ166" s="109">
        <f t="shared" si="67"/>
        <v>15</v>
      </c>
      <c r="AK166" s="109">
        <f t="shared" si="68"/>
        <v>18</v>
      </c>
      <c r="AL166" s="109">
        <f t="shared" si="52"/>
        <v>83.33</v>
      </c>
      <c r="AM166" s="109">
        <f t="shared" si="53"/>
        <v>3</v>
      </c>
      <c r="AN166" s="109" t="str">
        <f t="shared" si="54"/>
        <v>Y</v>
      </c>
      <c r="AO166" s="109">
        <f t="shared" si="69"/>
        <v>10</v>
      </c>
      <c r="AP166" s="109">
        <f t="shared" si="70"/>
        <v>10</v>
      </c>
      <c r="AQ166" s="109">
        <f t="shared" si="55"/>
        <v>100</v>
      </c>
      <c r="AR166" s="109">
        <f t="shared" si="56"/>
        <v>3</v>
      </c>
      <c r="AS166" s="109" t="str">
        <f t="shared" si="57"/>
        <v>Y</v>
      </c>
      <c r="AT166" s="109">
        <f t="shared" si="71"/>
        <v>13</v>
      </c>
      <c r="AU166" s="109">
        <f t="shared" si="72"/>
        <v>16</v>
      </c>
      <c r="AV166" s="109">
        <f t="shared" si="58"/>
        <v>81.25</v>
      </c>
      <c r="AW166" s="109">
        <f t="shared" si="59"/>
        <v>3</v>
      </c>
      <c r="AX166" s="109" t="str">
        <f t="shared" si="60"/>
        <v>Y</v>
      </c>
      <c r="AY166" s="109">
        <f t="shared" si="73"/>
        <v>12</v>
      </c>
      <c r="AZ166" s="109">
        <f t="shared" si="74"/>
        <v>13</v>
      </c>
      <c r="BA166" s="109">
        <f t="shared" si="61"/>
        <v>92.31</v>
      </c>
      <c r="BB166" s="109">
        <f t="shared" si="62"/>
        <v>3</v>
      </c>
      <c r="BC166" s="109" t="str">
        <f t="shared" si="63"/>
        <v>Y</v>
      </c>
    </row>
    <row r="167" spans="1:55" x14ac:dyDescent="0.25">
      <c r="A167" s="85">
        <v>152</v>
      </c>
      <c r="B167" s="112">
        <v>2000820100158</v>
      </c>
      <c r="C167" s="121" t="s">
        <v>325</v>
      </c>
      <c r="D167" s="113">
        <v>1</v>
      </c>
      <c r="E167" s="113">
        <v>2</v>
      </c>
      <c r="F167" s="113">
        <v>3</v>
      </c>
      <c r="G167" s="113">
        <v>1</v>
      </c>
      <c r="H167" s="113">
        <v>3</v>
      </c>
      <c r="I167" s="113"/>
      <c r="J167" s="113"/>
      <c r="K167" s="113">
        <v>2</v>
      </c>
      <c r="L167" s="113">
        <v>1</v>
      </c>
      <c r="M167" s="113">
        <v>3</v>
      </c>
      <c r="N167" s="113">
        <v>2</v>
      </c>
      <c r="O167" s="113">
        <v>1</v>
      </c>
      <c r="P167" s="113"/>
      <c r="Q167" s="115"/>
      <c r="R167" s="115"/>
      <c r="S167" s="115"/>
      <c r="T167" s="115"/>
      <c r="U167" s="115"/>
      <c r="V167" s="115"/>
      <c r="W167" s="115"/>
      <c r="X167" s="115"/>
      <c r="Y167" s="116">
        <v>10</v>
      </c>
      <c r="Z167" s="116">
        <v>10</v>
      </c>
      <c r="AA167" s="116">
        <v>9</v>
      </c>
      <c r="AB167" s="116">
        <v>10</v>
      </c>
      <c r="AC167" s="116">
        <v>10</v>
      </c>
      <c r="AD167" s="58"/>
      <c r="AE167" s="109">
        <f t="shared" si="65"/>
        <v>15</v>
      </c>
      <c r="AF167" s="109">
        <f t="shared" si="66"/>
        <v>14</v>
      </c>
      <c r="AG167" s="109">
        <f t="shared" si="64"/>
        <v>107.14</v>
      </c>
      <c r="AH167" s="109">
        <f t="shared" si="50"/>
        <v>3</v>
      </c>
      <c r="AI167" s="109" t="str">
        <f t="shared" si="51"/>
        <v>Y</v>
      </c>
      <c r="AJ167" s="109">
        <f t="shared" si="67"/>
        <v>15</v>
      </c>
      <c r="AK167" s="109">
        <f t="shared" si="68"/>
        <v>18</v>
      </c>
      <c r="AL167" s="109">
        <f t="shared" si="52"/>
        <v>83.33</v>
      </c>
      <c r="AM167" s="109">
        <f t="shared" si="53"/>
        <v>3</v>
      </c>
      <c r="AN167" s="109" t="str">
        <f t="shared" si="54"/>
        <v>Y</v>
      </c>
      <c r="AO167" s="109">
        <f t="shared" si="69"/>
        <v>12</v>
      </c>
      <c r="AP167" s="109">
        <f t="shared" si="70"/>
        <v>14</v>
      </c>
      <c r="AQ167" s="109">
        <f t="shared" si="55"/>
        <v>85.71</v>
      </c>
      <c r="AR167" s="109">
        <f t="shared" si="56"/>
        <v>3</v>
      </c>
      <c r="AS167" s="109" t="str">
        <f t="shared" si="57"/>
        <v>Y</v>
      </c>
      <c r="AT167" s="109">
        <f t="shared" si="71"/>
        <v>16</v>
      </c>
      <c r="AU167" s="109">
        <f t="shared" si="72"/>
        <v>18</v>
      </c>
      <c r="AV167" s="109">
        <f t="shared" si="58"/>
        <v>88.89</v>
      </c>
      <c r="AW167" s="109">
        <f t="shared" si="59"/>
        <v>3</v>
      </c>
      <c r="AX167" s="109" t="str">
        <f t="shared" si="60"/>
        <v>Y</v>
      </c>
      <c r="AY167" s="109">
        <f t="shared" si="73"/>
        <v>10</v>
      </c>
      <c r="AZ167" s="109">
        <f t="shared" si="74"/>
        <v>10</v>
      </c>
      <c r="BA167" s="109">
        <f t="shared" si="61"/>
        <v>100</v>
      </c>
      <c r="BB167" s="109">
        <f t="shared" si="62"/>
        <v>3</v>
      </c>
      <c r="BC167" s="109" t="str">
        <f t="shared" si="63"/>
        <v>Y</v>
      </c>
    </row>
    <row r="168" spans="1:55" x14ac:dyDescent="0.25">
      <c r="A168" s="85">
        <v>153</v>
      </c>
      <c r="B168" s="112">
        <v>2100820109001</v>
      </c>
      <c r="C168" s="121" t="s">
        <v>326</v>
      </c>
      <c r="D168" s="113">
        <v>0</v>
      </c>
      <c r="E168" s="113">
        <v>0</v>
      </c>
      <c r="F168" s="113">
        <v>2</v>
      </c>
      <c r="G168" s="113">
        <v>3</v>
      </c>
      <c r="H168" s="113"/>
      <c r="I168" s="113">
        <v>3</v>
      </c>
      <c r="J168" s="113"/>
      <c r="K168" s="113"/>
      <c r="L168" s="113"/>
      <c r="M168" s="113">
        <v>1</v>
      </c>
      <c r="N168" s="113">
        <v>3</v>
      </c>
      <c r="O168" s="113">
        <v>3</v>
      </c>
      <c r="P168" s="113">
        <v>2</v>
      </c>
      <c r="Q168" s="115"/>
      <c r="R168" s="115"/>
      <c r="S168" s="115"/>
      <c r="T168" s="115"/>
      <c r="U168" s="115"/>
      <c r="V168" s="115"/>
      <c r="W168" s="115"/>
      <c r="X168" s="115"/>
      <c r="Y168" s="116">
        <v>10</v>
      </c>
      <c r="Z168" s="116">
        <v>10</v>
      </c>
      <c r="AA168" s="116">
        <v>10</v>
      </c>
      <c r="AB168" s="116">
        <v>10</v>
      </c>
      <c r="AC168" s="116">
        <v>10</v>
      </c>
      <c r="AD168" s="58"/>
      <c r="AE168" s="109">
        <f t="shared" si="65"/>
        <v>12</v>
      </c>
      <c r="AF168" s="109">
        <f t="shared" si="66"/>
        <v>14</v>
      </c>
      <c r="AG168" s="109">
        <f t="shared" si="64"/>
        <v>85.71</v>
      </c>
      <c r="AH168" s="109">
        <f t="shared" si="50"/>
        <v>3</v>
      </c>
      <c r="AI168" s="109" t="str">
        <f t="shared" si="51"/>
        <v>Y</v>
      </c>
      <c r="AJ168" s="109">
        <f t="shared" si="67"/>
        <v>16</v>
      </c>
      <c r="AK168" s="109">
        <f t="shared" si="68"/>
        <v>18</v>
      </c>
      <c r="AL168" s="109">
        <f t="shared" si="52"/>
        <v>88.89</v>
      </c>
      <c r="AM168" s="109">
        <f t="shared" si="53"/>
        <v>3</v>
      </c>
      <c r="AN168" s="109" t="str">
        <f t="shared" si="54"/>
        <v>Y</v>
      </c>
      <c r="AO168" s="109">
        <f t="shared" si="69"/>
        <v>10</v>
      </c>
      <c r="AP168" s="109">
        <f t="shared" si="70"/>
        <v>10</v>
      </c>
      <c r="AQ168" s="109">
        <f t="shared" si="55"/>
        <v>100</v>
      </c>
      <c r="AR168" s="109">
        <f t="shared" si="56"/>
        <v>3</v>
      </c>
      <c r="AS168" s="109" t="str">
        <f t="shared" si="57"/>
        <v>Y</v>
      </c>
      <c r="AT168" s="109">
        <f t="shared" si="71"/>
        <v>17</v>
      </c>
      <c r="AU168" s="109">
        <f t="shared" si="72"/>
        <v>18</v>
      </c>
      <c r="AV168" s="109">
        <f t="shared" si="58"/>
        <v>94.44</v>
      </c>
      <c r="AW168" s="109">
        <f t="shared" si="59"/>
        <v>3</v>
      </c>
      <c r="AX168" s="109" t="str">
        <f t="shared" si="60"/>
        <v>Y</v>
      </c>
      <c r="AY168" s="109">
        <f t="shared" si="73"/>
        <v>12</v>
      </c>
      <c r="AZ168" s="109">
        <f t="shared" si="74"/>
        <v>13</v>
      </c>
      <c r="BA168" s="109">
        <f t="shared" si="61"/>
        <v>92.31</v>
      </c>
      <c r="BB168" s="109">
        <f t="shared" si="62"/>
        <v>3</v>
      </c>
      <c r="BC168" s="109" t="str">
        <f t="shared" si="63"/>
        <v>Y</v>
      </c>
    </row>
    <row r="169" spans="1:55" x14ac:dyDescent="0.25">
      <c r="A169" s="85">
        <v>154</v>
      </c>
      <c r="B169" s="112">
        <v>2100820109002</v>
      </c>
      <c r="C169" s="121" t="s">
        <v>327</v>
      </c>
      <c r="D169" s="113">
        <v>0</v>
      </c>
      <c r="E169" s="113">
        <v>0.5</v>
      </c>
      <c r="F169" s="113">
        <v>1</v>
      </c>
      <c r="G169" s="113">
        <v>2</v>
      </c>
      <c r="H169" s="113">
        <v>1.5</v>
      </c>
      <c r="I169" s="113">
        <v>3</v>
      </c>
      <c r="J169" s="113"/>
      <c r="K169" s="113"/>
      <c r="L169" s="113">
        <v>2</v>
      </c>
      <c r="M169" s="113">
        <v>1</v>
      </c>
      <c r="N169" s="113">
        <v>2</v>
      </c>
      <c r="O169" s="113">
        <v>1</v>
      </c>
      <c r="P169" s="113">
        <v>2</v>
      </c>
      <c r="Q169" s="115"/>
      <c r="R169" s="115"/>
      <c r="S169" s="115"/>
      <c r="T169" s="115"/>
      <c r="U169" s="115"/>
      <c r="V169" s="115"/>
      <c r="W169" s="115"/>
      <c r="X169" s="115"/>
      <c r="Y169" s="116">
        <v>10</v>
      </c>
      <c r="Z169" s="116">
        <v>10</v>
      </c>
      <c r="AA169" s="116">
        <v>10</v>
      </c>
      <c r="AB169" s="116">
        <v>10</v>
      </c>
      <c r="AC169" s="116">
        <v>10</v>
      </c>
      <c r="AD169" s="58"/>
      <c r="AE169" s="109">
        <f t="shared" si="65"/>
        <v>11.5</v>
      </c>
      <c r="AF169" s="109">
        <f t="shared" si="66"/>
        <v>14</v>
      </c>
      <c r="AG169" s="109">
        <f t="shared" si="64"/>
        <v>82.14</v>
      </c>
      <c r="AH169" s="109">
        <f t="shared" si="50"/>
        <v>3</v>
      </c>
      <c r="AI169" s="109" t="str">
        <f t="shared" si="51"/>
        <v>Y</v>
      </c>
      <c r="AJ169" s="109">
        <f t="shared" si="67"/>
        <v>16.5</v>
      </c>
      <c r="AK169" s="109">
        <f t="shared" si="68"/>
        <v>21</v>
      </c>
      <c r="AL169" s="109">
        <f t="shared" si="52"/>
        <v>78.569999999999993</v>
      </c>
      <c r="AM169" s="109">
        <f t="shared" si="53"/>
        <v>3</v>
      </c>
      <c r="AN169" s="109" t="str">
        <f t="shared" si="54"/>
        <v>Y</v>
      </c>
      <c r="AO169" s="109">
        <f t="shared" si="69"/>
        <v>12</v>
      </c>
      <c r="AP169" s="109">
        <f t="shared" si="70"/>
        <v>12</v>
      </c>
      <c r="AQ169" s="109">
        <f t="shared" si="55"/>
        <v>100</v>
      </c>
      <c r="AR169" s="109">
        <f t="shared" si="56"/>
        <v>3</v>
      </c>
      <c r="AS169" s="109" t="str">
        <f t="shared" si="57"/>
        <v>Y</v>
      </c>
      <c r="AT169" s="109">
        <f t="shared" si="71"/>
        <v>14</v>
      </c>
      <c r="AU169" s="109">
        <f t="shared" si="72"/>
        <v>18</v>
      </c>
      <c r="AV169" s="109">
        <f t="shared" si="58"/>
        <v>77.78</v>
      </c>
      <c r="AW169" s="109">
        <f t="shared" si="59"/>
        <v>3</v>
      </c>
      <c r="AX169" s="109" t="str">
        <f t="shared" si="60"/>
        <v>Y</v>
      </c>
      <c r="AY169" s="109">
        <f t="shared" si="73"/>
        <v>12</v>
      </c>
      <c r="AZ169" s="109">
        <f t="shared" si="74"/>
        <v>13</v>
      </c>
      <c r="BA169" s="109">
        <f t="shared" si="61"/>
        <v>92.31</v>
      </c>
      <c r="BB169" s="109">
        <f t="shared" si="62"/>
        <v>3</v>
      </c>
      <c r="BC169" s="109" t="str">
        <f t="shared" si="63"/>
        <v>Y</v>
      </c>
    </row>
    <row r="170" spans="1:55" x14ac:dyDescent="0.25">
      <c r="A170" s="85">
        <v>155</v>
      </c>
      <c r="B170" s="112">
        <v>2100820109003</v>
      </c>
      <c r="C170" s="121" t="s">
        <v>328</v>
      </c>
      <c r="D170" s="113"/>
      <c r="E170" s="113">
        <v>0.5</v>
      </c>
      <c r="F170" s="113">
        <v>0.5</v>
      </c>
      <c r="G170" s="113">
        <v>2</v>
      </c>
      <c r="H170" s="113">
        <v>0</v>
      </c>
      <c r="I170" s="113">
        <v>3</v>
      </c>
      <c r="J170" s="113"/>
      <c r="K170" s="113">
        <v>1</v>
      </c>
      <c r="L170" s="113">
        <v>0</v>
      </c>
      <c r="M170" s="113"/>
      <c r="N170" s="113">
        <v>1</v>
      </c>
      <c r="O170" s="113">
        <v>2</v>
      </c>
      <c r="P170" s="113">
        <v>1</v>
      </c>
      <c r="Q170" s="115"/>
      <c r="R170" s="115"/>
      <c r="S170" s="115"/>
      <c r="T170" s="115"/>
      <c r="U170" s="115"/>
      <c r="V170" s="115"/>
      <c r="W170" s="115"/>
      <c r="X170" s="115"/>
      <c r="Y170" s="116">
        <v>9</v>
      </c>
      <c r="Z170" s="116">
        <v>10</v>
      </c>
      <c r="AA170" s="116">
        <v>10</v>
      </c>
      <c r="AB170" s="116">
        <v>10</v>
      </c>
      <c r="AC170" s="116">
        <v>10</v>
      </c>
      <c r="AD170" s="58"/>
      <c r="AE170" s="109">
        <f t="shared" si="65"/>
        <v>10</v>
      </c>
      <c r="AF170" s="109">
        <f t="shared" si="66"/>
        <v>14</v>
      </c>
      <c r="AG170" s="109">
        <f t="shared" si="64"/>
        <v>71.430000000000007</v>
      </c>
      <c r="AH170" s="109">
        <f t="shared" si="50"/>
        <v>3</v>
      </c>
      <c r="AI170" s="109" t="str">
        <f t="shared" si="51"/>
        <v>Y</v>
      </c>
      <c r="AJ170" s="109">
        <f t="shared" si="67"/>
        <v>15</v>
      </c>
      <c r="AK170" s="109">
        <f t="shared" si="68"/>
        <v>19</v>
      </c>
      <c r="AL170" s="109">
        <f t="shared" si="52"/>
        <v>78.95</v>
      </c>
      <c r="AM170" s="109">
        <f t="shared" si="53"/>
        <v>3</v>
      </c>
      <c r="AN170" s="109" t="str">
        <f t="shared" si="54"/>
        <v>Y</v>
      </c>
      <c r="AO170" s="109">
        <f t="shared" si="69"/>
        <v>11</v>
      </c>
      <c r="AP170" s="109">
        <f t="shared" si="70"/>
        <v>14</v>
      </c>
      <c r="AQ170" s="109">
        <f t="shared" si="55"/>
        <v>78.569999999999993</v>
      </c>
      <c r="AR170" s="109">
        <f t="shared" si="56"/>
        <v>3</v>
      </c>
      <c r="AS170" s="109" t="str">
        <f t="shared" si="57"/>
        <v>Y</v>
      </c>
      <c r="AT170" s="109">
        <f t="shared" si="71"/>
        <v>13</v>
      </c>
      <c r="AU170" s="109">
        <f t="shared" si="72"/>
        <v>16</v>
      </c>
      <c r="AV170" s="109">
        <f t="shared" si="58"/>
        <v>81.25</v>
      </c>
      <c r="AW170" s="109">
        <f t="shared" si="59"/>
        <v>3</v>
      </c>
      <c r="AX170" s="109" t="str">
        <f t="shared" si="60"/>
        <v>Y</v>
      </c>
      <c r="AY170" s="109">
        <f t="shared" si="73"/>
        <v>11</v>
      </c>
      <c r="AZ170" s="109">
        <f t="shared" si="74"/>
        <v>13</v>
      </c>
      <c r="BA170" s="109">
        <f t="shared" si="61"/>
        <v>84.62</v>
      </c>
      <c r="BB170" s="109">
        <f t="shared" si="62"/>
        <v>3</v>
      </c>
      <c r="BC170" s="109" t="str">
        <f t="shared" si="63"/>
        <v>Y</v>
      </c>
    </row>
    <row r="171" spans="1:55" x14ac:dyDescent="0.25">
      <c r="A171" s="85">
        <v>156</v>
      </c>
      <c r="B171" s="112">
        <v>2100820109004</v>
      </c>
      <c r="C171" s="121" t="s">
        <v>329</v>
      </c>
      <c r="D171" s="113"/>
      <c r="E171" s="113">
        <v>1</v>
      </c>
      <c r="F171" s="113">
        <v>2</v>
      </c>
      <c r="G171" s="113">
        <v>0</v>
      </c>
      <c r="H171" s="113">
        <v>0</v>
      </c>
      <c r="I171" s="113">
        <v>3</v>
      </c>
      <c r="J171" s="113"/>
      <c r="K171" s="113">
        <v>1</v>
      </c>
      <c r="L171" s="113"/>
      <c r="M171" s="113"/>
      <c r="N171" s="113">
        <v>3</v>
      </c>
      <c r="O171" s="113">
        <v>2</v>
      </c>
      <c r="P171" s="113">
        <v>2</v>
      </c>
      <c r="Q171" s="115"/>
      <c r="R171" s="115"/>
      <c r="S171" s="115"/>
      <c r="T171" s="115"/>
      <c r="U171" s="115"/>
      <c r="V171" s="115"/>
      <c r="W171" s="115"/>
      <c r="X171" s="115"/>
      <c r="Y171" s="116">
        <v>10</v>
      </c>
      <c r="Z171" s="116">
        <v>10</v>
      </c>
      <c r="AA171" s="116">
        <v>10</v>
      </c>
      <c r="AB171" s="116">
        <v>10</v>
      </c>
      <c r="AC171" s="116">
        <v>10</v>
      </c>
      <c r="AD171" s="58"/>
      <c r="AE171" s="109">
        <f t="shared" si="65"/>
        <v>13</v>
      </c>
      <c r="AF171" s="109">
        <f t="shared" si="66"/>
        <v>14</v>
      </c>
      <c r="AG171" s="109">
        <f t="shared" si="64"/>
        <v>92.86</v>
      </c>
      <c r="AH171" s="109">
        <f t="shared" si="50"/>
        <v>3</v>
      </c>
      <c r="AI171" s="109" t="str">
        <f t="shared" si="51"/>
        <v>Y</v>
      </c>
      <c r="AJ171" s="109">
        <f t="shared" si="67"/>
        <v>13</v>
      </c>
      <c r="AK171" s="109">
        <f t="shared" si="68"/>
        <v>19</v>
      </c>
      <c r="AL171" s="109">
        <f t="shared" si="52"/>
        <v>68.42</v>
      </c>
      <c r="AM171" s="109">
        <f t="shared" si="53"/>
        <v>3</v>
      </c>
      <c r="AN171" s="109" t="str">
        <f t="shared" si="54"/>
        <v>Y</v>
      </c>
      <c r="AO171" s="109">
        <f t="shared" si="69"/>
        <v>11</v>
      </c>
      <c r="AP171" s="109">
        <f t="shared" si="70"/>
        <v>12</v>
      </c>
      <c r="AQ171" s="109">
        <f t="shared" si="55"/>
        <v>91.67</v>
      </c>
      <c r="AR171" s="109">
        <f t="shared" si="56"/>
        <v>3</v>
      </c>
      <c r="AS171" s="109" t="str">
        <f t="shared" si="57"/>
        <v>Y</v>
      </c>
      <c r="AT171" s="109">
        <f t="shared" si="71"/>
        <v>15</v>
      </c>
      <c r="AU171" s="109">
        <f t="shared" si="72"/>
        <v>16</v>
      </c>
      <c r="AV171" s="109">
        <f t="shared" si="58"/>
        <v>93.75</v>
      </c>
      <c r="AW171" s="109">
        <f t="shared" si="59"/>
        <v>3</v>
      </c>
      <c r="AX171" s="109" t="str">
        <f t="shared" si="60"/>
        <v>Y</v>
      </c>
      <c r="AY171" s="109">
        <f t="shared" si="73"/>
        <v>12</v>
      </c>
      <c r="AZ171" s="109">
        <f t="shared" si="74"/>
        <v>13</v>
      </c>
      <c r="BA171" s="109">
        <f t="shared" si="61"/>
        <v>92.31</v>
      </c>
      <c r="BB171" s="109">
        <f t="shared" si="62"/>
        <v>3</v>
      </c>
      <c r="BC171" s="109" t="str">
        <f t="shared" si="63"/>
        <v>Y</v>
      </c>
    </row>
    <row r="172" spans="1:55" x14ac:dyDescent="0.25">
      <c r="A172" s="85">
        <v>157</v>
      </c>
      <c r="B172" s="112">
        <v>1900820100159</v>
      </c>
      <c r="C172" s="121" t="s">
        <v>330</v>
      </c>
      <c r="D172" s="113">
        <v>0</v>
      </c>
      <c r="E172" s="113">
        <v>1</v>
      </c>
      <c r="F172" s="113">
        <v>2</v>
      </c>
      <c r="G172" s="113">
        <v>0</v>
      </c>
      <c r="H172" s="113">
        <v>0</v>
      </c>
      <c r="I172" s="113">
        <v>2</v>
      </c>
      <c r="J172" s="113"/>
      <c r="K172" s="113">
        <v>1</v>
      </c>
      <c r="L172" s="113">
        <v>1</v>
      </c>
      <c r="M172" s="113">
        <v>1</v>
      </c>
      <c r="N172" s="113">
        <v>2</v>
      </c>
      <c r="O172" s="113">
        <v>2</v>
      </c>
      <c r="P172" s="113">
        <v>2</v>
      </c>
      <c r="Q172" s="115"/>
      <c r="R172" s="115"/>
      <c r="S172" s="115"/>
      <c r="T172" s="115"/>
      <c r="U172" s="115"/>
      <c r="V172" s="115"/>
      <c r="W172" s="115"/>
      <c r="X172" s="115"/>
      <c r="Y172" s="116">
        <v>10</v>
      </c>
      <c r="Z172" s="116">
        <v>9</v>
      </c>
      <c r="AA172" s="116">
        <v>9</v>
      </c>
      <c r="AB172" s="116">
        <v>10</v>
      </c>
      <c r="AC172" s="116">
        <v>10</v>
      </c>
      <c r="AD172" s="58"/>
      <c r="AE172" s="109">
        <f t="shared" si="65"/>
        <v>13</v>
      </c>
      <c r="AF172" s="109">
        <f t="shared" si="66"/>
        <v>14</v>
      </c>
      <c r="AG172" s="109">
        <f t="shared" si="64"/>
        <v>92.86</v>
      </c>
      <c r="AH172" s="109">
        <f t="shared" si="50"/>
        <v>3</v>
      </c>
      <c r="AI172" s="109" t="str">
        <f t="shared" si="51"/>
        <v>Y</v>
      </c>
      <c r="AJ172" s="109">
        <f t="shared" si="67"/>
        <v>11</v>
      </c>
      <c r="AK172" s="109">
        <f t="shared" si="68"/>
        <v>21</v>
      </c>
      <c r="AL172" s="109">
        <f t="shared" si="52"/>
        <v>52.38</v>
      </c>
      <c r="AM172" s="109">
        <f t="shared" si="53"/>
        <v>2</v>
      </c>
      <c r="AN172" s="109" t="str">
        <f t="shared" si="54"/>
        <v>N</v>
      </c>
      <c r="AO172" s="109">
        <f t="shared" si="69"/>
        <v>11</v>
      </c>
      <c r="AP172" s="109">
        <f t="shared" si="70"/>
        <v>14</v>
      </c>
      <c r="AQ172" s="109">
        <f t="shared" si="55"/>
        <v>78.569999999999993</v>
      </c>
      <c r="AR172" s="109">
        <f t="shared" si="56"/>
        <v>3</v>
      </c>
      <c r="AS172" s="109" t="str">
        <f t="shared" si="57"/>
        <v>Y</v>
      </c>
      <c r="AT172" s="109">
        <f t="shared" si="71"/>
        <v>15</v>
      </c>
      <c r="AU172" s="109">
        <f t="shared" si="72"/>
        <v>18</v>
      </c>
      <c r="AV172" s="109">
        <f t="shared" si="58"/>
        <v>83.33</v>
      </c>
      <c r="AW172" s="109">
        <f t="shared" si="59"/>
        <v>3</v>
      </c>
      <c r="AX172" s="109" t="str">
        <f t="shared" si="60"/>
        <v>Y</v>
      </c>
      <c r="AY172" s="109">
        <f t="shared" si="73"/>
        <v>12</v>
      </c>
      <c r="AZ172" s="109">
        <f t="shared" si="74"/>
        <v>13</v>
      </c>
      <c r="BA172" s="109">
        <f t="shared" si="61"/>
        <v>92.31</v>
      </c>
      <c r="BB172" s="109">
        <f t="shared" si="62"/>
        <v>3</v>
      </c>
      <c r="BC172" s="109" t="str">
        <f t="shared" si="63"/>
        <v>Y</v>
      </c>
    </row>
    <row r="173" spans="1:55" x14ac:dyDescent="0.25">
      <c r="A173" s="256"/>
      <c r="B173" s="256"/>
      <c r="C173" s="256"/>
      <c r="D173" s="256"/>
      <c r="E173" s="256"/>
      <c r="F173" s="256"/>
      <c r="G173" s="256"/>
      <c r="H173" s="256"/>
      <c r="I173" s="256"/>
      <c r="J173" s="256"/>
      <c r="K173" s="256"/>
      <c r="L173" s="256"/>
      <c r="M173" s="256"/>
      <c r="N173" s="256"/>
      <c r="O173" s="256"/>
      <c r="P173" s="256"/>
      <c r="Q173" s="256"/>
      <c r="R173" s="256"/>
      <c r="S173" s="256"/>
      <c r="T173" s="256"/>
      <c r="U173" s="256"/>
      <c r="V173" s="256"/>
      <c r="W173" s="256"/>
      <c r="X173" s="256"/>
      <c r="Y173" s="256"/>
      <c r="Z173" s="256"/>
      <c r="AA173" s="256"/>
      <c r="AB173" s="256"/>
      <c r="AC173" s="256"/>
      <c r="AD173" s="256"/>
      <c r="AE173" s="256"/>
      <c r="AF173" s="256"/>
      <c r="AG173" s="256"/>
      <c r="AH173" s="256"/>
      <c r="AI173" s="256"/>
      <c r="AJ173" s="256"/>
      <c r="AK173" s="256"/>
      <c r="AL173" s="256"/>
      <c r="AM173" s="256"/>
      <c r="AN173" s="256"/>
      <c r="AO173" s="256"/>
      <c r="AP173" s="256"/>
      <c r="AQ173" s="256"/>
      <c r="AR173" s="256"/>
      <c r="AS173" s="256"/>
      <c r="AT173" s="256"/>
      <c r="AU173" s="256"/>
      <c r="AV173" s="256"/>
    </row>
    <row r="174" spans="1:55" ht="15" customHeight="1" x14ac:dyDescent="0.25">
      <c r="B174" s="92"/>
      <c r="C174" s="59"/>
      <c r="D174" s="67"/>
      <c r="E174" s="67"/>
      <c r="F174" s="67"/>
      <c r="G174" s="67"/>
      <c r="H174" s="67"/>
      <c r="I174" s="67"/>
      <c r="J174" s="93"/>
      <c r="K174" s="67"/>
      <c r="L174" s="67"/>
      <c r="M174" s="67"/>
      <c r="N174" s="67"/>
      <c r="O174" s="67"/>
      <c r="P174" s="68"/>
      <c r="Q174" s="68"/>
      <c r="R174" s="93"/>
      <c r="AE174" s="196" t="s">
        <v>105</v>
      </c>
      <c r="AF174" s="196"/>
      <c r="AG174" s="94">
        <v>3</v>
      </c>
      <c r="AH174" s="95">
        <f>COUNTIF(AH16:AH121,3)</f>
        <v>106</v>
      </c>
      <c r="AI174" s="73"/>
      <c r="AJ174" s="174" t="s">
        <v>105</v>
      </c>
      <c r="AK174" s="175"/>
      <c r="AL174" s="94">
        <v>3</v>
      </c>
      <c r="AM174" s="95">
        <f>COUNTIF(AM16:AM121,3)</f>
        <v>93</v>
      </c>
      <c r="AN174" s="73"/>
      <c r="AO174" s="174" t="s">
        <v>105</v>
      </c>
      <c r="AP174" s="175"/>
      <c r="AQ174" s="94">
        <v>3</v>
      </c>
      <c r="AR174" s="95">
        <f>COUNTIF(AR16:AR121,3)</f>
        <v>105</v>
      </c>
      <c r="AS174" s="73"/>
      <c r="AT174" s="174" t="s">
        <v>105</v>
      </c>
      <c r="AU174" s="175"/>
      <c r="AV174" s="94">
        <v>3</v>
      </c>
      <c r="AW174" s="95">
        <f>COUNTIF(AW16:AW121,3)</f>
        <v>101</v>
      </c>
      <c r="AX174" s="73"/>
      <c r="AY174" s="174" t="s">
        <v>105</v>
      </c>
      <c r="AZ174" s="175"/>
      <c r="BA174" s="94">
        <v>3</v>
      </c>
      <c r="BB174" s="95">
        <f>COUNTIF(BB16:BB121,3)</f>
        <v>104</v>
      </c>
    </row>
    <row r="175" spans="1:55" x14ac:dyDescent="0.25">
      <c r="AE175" s="196"/>
      <c r="AF175" s="196"/>
      <c r="AG175" s="96">
        <v>2</v>
      </c>
      <c r="AH175" s="95">
        <f>COUNTIF(AH16:AH121,2)</f>
        <v>0</v>
      </c>
      <c r="AI175" s="73"/>
      <c r="AJ175" s="176"/>
      <c r="AK175" s="177"/>
      <c r="AL175" s="96">
        <v>2</v>
      </c>
      <c r="AM175" s="95">
        <f>COUNTIF(AM16:AM121,2)</f>
        <v>13</v>
      </c>
      <c r="AN175" s="73"/>
      <c r="AO175" s="176"/>
      <c r="AP175" s="177"/>
      <c r="AQ175" s="96">
        <v>2</v>
      </c>
      <c r="AR175" s="95">
        <f>COUNTIF(AR16:AR121,2)</f>
        <v>1</v>
      </c>
      <c r="AS175" s="73"/>
      <c r="AT175" s="176"/>
      <c r="AU175" s="177"/>
      <c r="AV175" s="96">
        <v>2</v>
      </c>
      <c r="AW175" s="95">
        <f>COUNTIF(AW16:AW121,2)</f>
        <v>5</v>
      </c>
      <c r="AX175" s="73"/>
      <c r="AY175" s="176"/>
      <c r="AZ175" s="177"/>
      <c r="BA175" s="96">
        <v>2</v>
      </c>
      <c r="BB175" s="95">
        <f>COUNTIF(BB16:BB121,2)</f>
        <v>0</v>
      </c>
    </row>
    <row r="176" spans="1:55" x14ac:dyDescent="0.25">
      <c r="AE176" s="196"/>
      <c r="AF176" s="196"/>
      <c r="AG176" s="96">
        <v>1</v>
      </c>
      <c r="AH176" s="95">
        <f>COUNTIF(AH16:AH121,1)</f>
        <v>0</v>
      </c>
      <c r="AI176" s="73"/>
      <c r="AJ176" s="178"/>
      <c r="AK176" s="179"/>
      <c r="AL176" s="96">
        <v>1</v>
      </c>
      <c r="AM176" s="95">
        <f>COUNTIF(AM16:AM121,1)</f>
        <v>0</v>
      </c>
      <c r="AN176" s="73"/>
      <c r="AO176" s="178"/>
      <c r="AP176" s="179"/>
      <c r="AQ176" s="96">
        <v>1</v>
      </c>
      <c r="AR176" s="95">
        <f>COUNTIF(AR16:AR121,1)</f>
        <v>0</v>
      </c>
      <c r="AS176" s="73"/>
      <c r="AT176" s="178"/>
      <c r="AU176" s="179"/>
      <c r="AV176" s="96">
        <v>1</v>
      </c>
      <c r="AW176" s="95">
        <f>COUNTIF(AW16:AW121,1)</f>
        <v>0</v>
      </c>
      <c r="AX176" s="73"/>
      <c r="AY176" s="178"/>
      <c r="AZ176" s="179"/>
      <c r="BA176" s="96">
        <v>1</v>
      </c>
      <c r="BB176" s="95">
        <f>COUNTIF(BB16:BB121,1)</f>
        <v>2</v>
      </c>
    </row>
    <row r="177" spans="1:54" x14ac:dyDescent="0.25">
      <c r="AE177" s="180" t="s">
        <v>106</v>
      </c>
      <c r="AF177" s="180"/>
      <c r="AG177" s="180"/>
      <c r="AH177" s="87">
        <f>ROUND((AH174*3+AH175*2+AH176*1)/SUM(AH174:AH176),2)</f>
        <v>3</v>
      </c>
      <c r="AI177" s="73"/>
      <c r="AJ177" s="180" t="s">
        <v>106</v>
      </c>
      <c r="AK177" s="180"/>
      <c r="AL177" s="180"/>
      <c r="AM177" s="87">
        <f>ROUND((AM174*3+AM175*2+AM176*1)/SUM(AM174:AM176),2)</f>
        <v>2.88</v>
      </c>
      <c r="AN177" s="73"/>
      <c r="AO177" s="180" t="s">
        <v>106</v>
      </c>
      <c r="AP177" s="180"/>
      <c r="AQ177" s="180"/>
      <c r="AR177" s="87">
        <f>ROUND((AR174*3+AR175*2+AR176*1)/SUM(AR174:AR176),2)</f>
        <v>2.99</v>
      </c>
      <c r="AS177" s="73"/>
      <c r="AT177" s="180" t="s">
        <v>106</v>
      </c>
      <c r="AU177" s="180"/>
      <c r="AV177" s="180"/>
      <c r="AW177" s="87">
        <f>ROUND((AW174*3+AW175*2+AW176*1)/SUM(AW174:AW176),2)</f>
        <v>2.95</v>
      </c>
      <c r="AX177" s="73"/>
      <c r="AY177" s="180" t="s">
        <v>106</v>
      </c>
      <c r="AZ177" s="180"/>
      <c r="BA177" s="180"/>
      <c r="BB177" s="87">
        <f>ROUND((BB174*3+BB175*2+BB176*1)/SUM(BB174:BB176),2)</f>
        <v>2.96</v>
      </c>
    </row>
    <row r="181" spans="1:54" ht="29.25" customHeight="1" x14ac:dyDescent="0.25">
      <c r="A181" s="97" t="s">
        <v>0</v>
      </c>
      <c r="B181" s="97" t="s">
        <v>25</v>
      </c>
      <c r="C181" s="187" t="s">
        <v>158</v>
      </c>
      <c r="D181" s="188"/>
      <c r="E181" s="188"/>
      <c r="F181" s="188"/>
      <c r="G181" s="189"/>
      <c r="H181" s="190" t="s">
        <v>110</v>
      </c>
      <c r="I181" s="191"/>
      <c r="J181" s="192"/>
      <c r="AJ181" s="257"/>
    </row>
    <row r="182" spans="1:54" x14ac:dyDescent="0.25">
      <c r="A182" s="184" t="str">
        <f>B3</f>
        <v>KCS403</v>
      </c>
      <c r="B182" s="97" t="s">
        <v>26</v>
      </c>
      <c r="C182" s="181">
        <f>ROUND((AH174/Process!C$9)*100,2)</f>
        <v>67.52</v>
      </c>
      <c r="D182" s="182"/>
      <c r="E182" s="182"/>
      <c r="F182" s="182"/>
      <c r="G182" s="183"/>
      <c r="H182" s="193">
        <f>ROUND((C182/100)*3,2)</f>
        <v>2.0299999999999998</v>
      </c>
      <c r="I182" s="194"/>
      <c r="J182" s="195"/>
      <c r="AJ182" s="258"/>
    </row>
    <row r="183" spans="1:54" x14ac:dyDescent="0.25">
      <c r="A183" s="185"/>
      <c r="B183" s="97" t="s">
        <v>27</v>
      </c>
      <c r="C183" s="181">
        <f>ROUND((AM174/Process!C$9)*100,2)</f>
        <v>59.24</v>
      </c>
      <c r="D183" s="182"/>
      <c r="E183" s="182"/>
      <c r="F183" s="182"/>
      <c r="G183" s="183"/>
      <c r="H183" s="193">
        <f>ROUND((C183/100)*3,2)</f>
        <v>1.78</v>
      </c>
      <c r="I183" s="194"/>
      <c r="J183" s="195"/>
      <c r="AJ183" s="258"/>
    </row>
    <row r="184" spans="1:54" x14ac:dyDescent="0.25">
      <c r="A184" s="185"/>
      <c r="B184" s="97" t="s">
        <v>28</v>
      </c>
      <c r="C184" s="181">
        <f>ROUND((AR174/Process!C$9)*100,2)</f>
        <v>66.88</v>
      </c>
      <c r="D184" s="182"/>
      <c r="E184" s="182"/>
      <c r="F184" s="182"/>
      <c r="G184" s="183"/>
      <c r="H184" s="193">
        <f>ROUND((C184/100)*3,2)</f>
        <v>2.0099999999999998</v>
      </c>
      <c r="I184" s="194"/>
      <c r="J184" s="195"/>
      <c r="AJ184" s="258"/>
    </row>
    <row r="185" spans="1:54" x14ac:dyDescent="0.25">
      <c r="A185" s="185"/>
      <c r="B185" s="97" t="s">
        <v>29</v>
      </c>
      <c r="C185" s="181">
        <f>ROUND((AW174/Process!C$9)*100,2)</f>
        <v>64.33</v>
      </c>
      <c r="D185" s="182"/>
      <c r="E185" s="182"/>
      <c r="F185" s="182"/>
      <c r="G185" s="183"/>
      <c r="H185" s="193">
        <f>ROUND((C185/100)*3,2)</f>
        <v>1.93</v>
      </c>
      <c r="I185" s="194"/>
      <c r="J185" s="195"/>
      <c r="AJ185" s="258"/>
    </row>
    <row r="186" spans="1:54" x14ac:dyDescent="0.25">
      <c r="A186" s="186"/>
      <c r="B186" s="97" t="s">
        <v>30</v>
      </c>
      <c r="C186" s="181">
        <f>ROUND((BB174/Process!C$9)*100,2)</f>
        <v>66.239999999999995</v>
      </c>
      <c r="D186" s="182"/>
      <c r="E186" s="182"/>
      <c r="F186" s="182"/>
      <c r="G186" s="183"/>
      <c r="H186" s="193">
        <f>ROUND((C186/100)*3,2)</f>
        <v>1.99</v>
      </c>
      <c r="I186" s="194"/>
      <c r="J186" s="195"/>
      <c r="AJ186" s="259"/>
    </row>
  </sheetData>
  <mergeCells count="63">
    <mergeCell ref="H186:J186"/>
    <mergeCell ref="AO177:AQ177"/>
    <mergeCell ref="AT174:AU176"/>
    <mergeCell ref="AT177:AV177"/>
    <mergeCell ref="AY174:AZ176"/>
    <mergeCell ref="AY177:BA177"/>
    <mergeCell ref="C185:G185"/>
    <mergeCell ref="C186:G186"/>
    <mergeCell ref="A182:A186"/>
    <mergeCell ref="C181:G181"/>
    <mergeCell ref="C182:G182"/>
    <mergeCell ref="C183:G183"/>
    <mergeCell ref="C184:G184"/>
    <mergeCell ref="H181:J181"/>
    <mergeCell ref="H182:J182"/>
    <mergeCell ref="H183:J183"/>
    <mergeCell ref="AE174:AF176"/>
    <mergeCell ref="AE177:AG177"/>
    <mergeCell ref="H184:J184"/>
    <mergeCell ref="H185:J185"/>
    <mergeCell ref="BB13:BB15"/>
    <mergeCell ref="BC13:BC15"/>
    <mergeCell ref="AY12:BC12"/>
    <mergeCell ref="AJ174:AK176"/>
    <mergeCell ref="AJ177:AL177"/>
    <mergeCell ref="AO174:AP176"/>
    <mergeCell ref="AO12:AS12"/>
    <mergeCell ref="AV13:AV15"/>
    <mergeCell ref="AW13:AW15"/>
    <mergeCell ref="AX13:AX15"/>
    <mergeCell ref="AT12:AX12"/>
    <mergeCell ref="BA13:BA15"/>
    <mergeCell ref="AL13:AL15"/>
    <mergeCell ref="AM13:AM15"/>
    <mergeCell ref="AZ13:AZ15"/>
    <mergeCell ref="AS13:AS15"/>
    <mergeCell ref="AG13:AG15"/>
    <mergeCell ref="AH13:AH15"/>
    <mergeCell ref="AI13:AI15"/>
    <mergeCell ref="AP13:AP15"/>
    <mergeCell ref="AO13:AO15"/>
    <mergeCell ref="AN13:AN15"/>
    <mergeCell ref="AT13:AT15"/>
    <mergeCell ref="AU13:AU15"/>
    <mergeCell ref="AY13:AY15"/>
    <mergeCell ref="B7:G7"/>
    <mergeCell ref="D12:I12"/>
    <mergeCell ref="K12:P12"/>
    <mergeCell ref="Y12:AC12"/>
    <mergeCell ref="AE12:AI12"/>
    <mergeCell ref="AJ12:AN12"/>
    <mergeCell ref="B10:O10"/>
    <mergeCell ref="AE13:AE15"/>
    <mergeCell ref="AF13:AF15"/>
    <mergeCell ref="AJ13:AJ15"/>
    <mergeCell ref="AK13:AK15"/>
    <mergeCell ref="AQ13:AQ15"/>
    <mergeCell ref="AR13:AR15"/>
    <mergeCell ref="B2:G2"/>
    <mergeCell ref="B3:G3"/>
    <mergeCell ref="B4:G4"/>
    <mergeCell ref="B5:G5"/>
    <mergeCell ref="B6:G6"/>
  </mergeCells>
  <pageMargins left="0.70866141732283472" right="0.70866141732283472" top="0.74803149606299213" bottom="0.74803149606299213" header="0.31496062992125984" footer="0.31496062992125984"/>
  <pageSetup scale="39" fitToHeight="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M186"/>
  <sheetViews>
    <sheetView topLeftCell="A168" workbookViewId="0">
      <selection activeCell="O185" sqref="O185"/>
    </sheetView>
  </sheetViews>
  <sheetFormatPr defaultRowHeight="15" x14ac:dyDescent="0.25"/>
  <cols>
    <col min="2" max="2" width="12.85546875" bestFit="1" customWidth="1"/>
    <col min="3" max="3" width="16.7109375" customWidth="1"/>
    <col min="4" max="4" width="23.28515625" bestFit="1" customWidth="1"/>
    <col min="5" max="5" width="4.42578125" bestFit="1" customWidth="1"/>
    <col min="6" max="6" width="5.7109375" bestFit="1" customWidth="1"/>
    <col min="7" max="7" width="5.5703125" bestFit="1" customWidth="1"/>
    <col min="8" max="8" width="3.7109375" bestFit="1" customWidth="1"/>
    <col min="9" max="10" width="3.42578125" customWidth="1"/>
    <col min="11" max="11" width="4" customWidth="1"/>
    <col min="12" max="12" width="4.28515625" customWidth="1"/>
  </cols>
  <sheetData>
    <row r="2" spans="2:13" ht="15" customHeight="1" x14ac:dyDescent="0.25">
      <c r="B2" s="1" t="str">
        <f>Process!A2</f>
        <v>Course Name</v>
      </c>
      <c r="C2" s="133" t="str">
        <f>Process!B2</f>
        <v>Microprocessor</v>
      </c>
      <c r="D2" s="133"/>
      <c r="E2" s="133"/>
      <c r="F2" s="133"/>
      <c r="G2" s="133"/>
      <c r="H2" s="133"/>
    </row>
    <row r="3" spans="2:13" x14ac:dyDescent="0.25">
      <c r="B3" s="1" t="str">
        <f>Process!A3</f>
        <v>Course Code</v>
      </c>
      <c r="C3" s="133" t="str">
        <f>Process!B3</f>
        <v>KCS403</v>
      </c>
      <c r="D3" s="133"/>
      <c r="E3" s="133"/>
      <c r="F3" s="133"/>
      <c r="G3" s="133"/>
      <c r="H3" s="133"/>
    </row>
    <row r="4" spans="2:13" x14ac:dyDescent="0.25">
      <c r="B4" s="1" t="str">
        <f>Process!A4</f>
        <v>Batch</v>
      </c>
      <c r="C4" s="133" t="str">
        <f>Process!B4</f>
        <v>2020 2024</v>
      </c>
      <c r="D4" s="133"/>
      <c r="E4" s="133"/>
      <c r="F4" s="133"/>
      <c r="G4" s="133"/>
      <c r="H4" s="133"/>
    </row>
    <row r="5" spans="2:13" x14ac:dyDescent="0.25">
      <c r="B5" s="1" t="str">
        <f>Process!A5</f>
        <v>Semester</v>
      </c>
      <c r="C5" s="133">
        <f>Process!B5</f>
        <v>4</v>
      </c>
      <c r="D5" s="133"/>
      <c r="E5" s="133"/>
      <c r="F5" s="133"/>
      <c r="G5" s="133"/>
      <c r="H5" s="133"/>
    </row>
    <row r="6" spans="2:13" x14ac:dyDescent="0.25">
      <c r="B6" s="1" t="str">
        <f>Process!A6</f>
        <v>Session</v>
      </c>
      <c r="C6" s="133" t="str">
        <f>Process!B6</f>
        <v>2021 2022</v>
      </c>
      <c r="D6" s="133"/>
      <c r="E6" s="133"/>
      <c r="F6" s="133"/>
      <c r="G6" s="133"/>
      <c r="H6" s="133"/>
    </row>
    <row r="7" spans="2:13" x14ac:dyDescent="0.25">
      <c r="B7" s="1" t="str">
        <f>Process!A7</f>
        <v>L:T:P</v>
      </c>
      <c r="C7" s="133" t="str">
        <f>Process!B7</f>
        <v>3.1.0</v>
      </c>
      <c r="D7" s="133"/>
      <c r="E7" s="133"/>
      <c r="F7" s="133"/>
      <c r="G7" s="133"/>
      <c r="H7" s="133"/>
    </row>
    <row r="10" spans="2:13" ht="18.75" customHeight="1" x14ac:dyDescent="0.3">
      <c r="B10" s="226" t="s">
        <v>17</v>
      </c>
      <c r="C10" s="226"/>
      <c r="D10" s="226"/>
      <c r="E10" s="226"/>
      <c r="F10" s="226"/>
      <c r="G10" s="226"/>
      <c r="H10" s="226"/>
      <c r="I10" s="260"/>
      <c r="J10" s="260"/>
      <c r="K10" s="260"/>
      <c r="L10" s="260"/>
      <c r="M10" s="260"/>
    </row>
    <row r="13" spans="2:13" x14ac:dyDescent="0.25">
      <c r="E13" s="147" t="s">
        <v>91</v>
      </c>
      <c r="F13" s="147"/>
      <c r="G13" s="147"/>
      <c r="H13" s="147"/>
    </row>
    <row r="14" spans="2:13" ht="24.75" x14ac:dyDescent="0.25">
      <c r="B14" s="16" t="s">
        <v>98</v>
      </c>
      <c r="C14" s="17" t="s">
        <v>99</v>
      </c>
      <c r="D14" s="16" t="s">
        <v>111</v>
      </c>
      <c r="E14" s="16">
        <v>100</v>
      </c>
      <c r="F14" s="30" t="s">
        <v>101</v>
      </c>
      <c r="G14" s="22" t="s">
        <v>102</v>
      </c>
      <c r="H14" s="30" t="s">
        <v>103</v>
      </c>
    </row>
    <row r="15" spans="2:13" x14ac:dyDescent="0.25">
      <c r="B15" s="29">
        <v>1</v>
      </c>
      <c r="C15" s="123">
        <v>2000820100001</v>
      </c>
      <c r="D15" s="122" t="s">
        <v>228</v>
      </c>
      <c r="E15" s="124">
        <v>46</v>
      </c>
      <c r="F15" s="16">
        <f t="shared" ref="F15:F66" si="0">ROUND((E15/E$14)*100,2)</f>
        <v>46</v>
      </c>
      <c r="G15" s="5">
        <f t="shared" ref="G15:G66" si="1">IF(F15&gt;=60,3,IF(F15&gt;=40,2,1))</f>
        <v>2</v>
      </c>
      <c r="H15" s="16" t="str">
        <f t="shared" ref="H15:H66" si="2">IF(G15=3,"Y","N")</f>
        <v>N</v>
      </c>
    </row>
    <row r="16" spans="2:13" x14ac:dyDescent="0.25">
      <c r="B16" s="29">
        <v>2</v>
      </c>
      <c r="C16" s="123">
        <v>2000820100002</v>
      </c>
      <c r="D16" s="122" t="s">
        <v>229</v>
      </c>
      <c r="E16" s="124">
        <v>40</v>
      </c>
      <c r="F16" s="16">
        <f t="shared" si="0"/>
        <v>40</v>
      </c>
      <c r="G16" s="5">
        <f t="shared" si="1"/>
        <v>2</v>
      </c>
      <c r="H16" s="16" t="str">
        <f t="shared" si="2"/>
        <v>N</v>
      </c>
    </row>
    <row r="17" spans="2:8" x14ac:dyDescent="0.25">
      <c r="B17" s="29">
        <v>3</v>
      </c>
      <c r="C17" s="123">
        <v>2000820100003</v>
      </c>
      <c r="D17" s="122" t="s">
        <v>230</v>
      </c>
      <c r="E17" s="124">
        <v>59</v>
      </c>
      <c r="F17" s="16">
        <f t="shared" si="0"/>
        <v>59</v>
      </c>
      <c r="G17" s="5">
        <f t="shared" si="1"/>
        <v>2</v>
      </c>
      <c r="H17" s="16" t="str">
        <f t="shared" si="2"/>
        <v>N</v>
      </c>
    </row>
    <row r="18" spans="2:8" x14ac:dyDescent="0.25">
      <c r="B18" s="29">
        <v>4</v>
      </c>
      <c r="C18" s="123">
        <v>2000820100004</v>
      </c>
      <c r="D18" s="122" t="s">
        <v>231</v>
      </c>
      <c r="E18" s="124">
        <v>52</v>
      </c>
      <c r="F18" s="16">
        <f t="shared" si="0"/>
        <v>52</v>
      </c>
      <c r="G18" s="5">
        <f t="shared" si="1"/>
        <v>2</v>
      </c>
      <c r="H18" s="16" t="str">
        <f t="shared" si="2"/>
        <v>N</v>
      </c>
    </row>
    <row r="19" spans="2:8" x14ac:dyDescent="0.25">
      <c r="B19" s="29">
        <v>5</v>
      </c>
      <c r="C19" s="123">
        <v>2000820100005</v>
      </c>
      <c r="D19" s="122" t="s">
        <v>232</v>
      </c>
      <c r="E19" s="124">
        <v>30</v>
      </c>
      <c r="F19" s="16">
        <f t="shared" si="0"/>
        <v>30</v>
      </c>
      <c r="G19" s="5">
        <f t="shared" si="1"/>
        <v>1</v>
      </c>
      <c r="H19" s="16" t="str">
        <f t="shared" si="2"/>
        <v>N</v>
      </c>
    </row>
    <row r="20" spans="2:8" x14ac:dyDescent="0.25">
      <c r="B20" s="29">
        <v>6</v>
      </c>
      <c r="C20" s="123">
        <v>2000820100007</v>
      </c>
      <c r="D20" s="122" t="s">
        <v>233</v>
      </c>
      <c r="E20" s="124">
        <v>30</v>
      </c>
      <c r="F20" s="16">
        <f t="shared" si="0"/>
        <v>30</v>
      </c>
      <c r="G20" s="5">
        <f t="shared" si="1"/>
        <v>1</v>
      </c>
      <c r="H20" s="16" t="str">
        <f t="shared" si="2"/>
        <v>N</v>
      </c>
    </row>
    <row r="21" spans="2:8" x14ac:dyDescent="0.25">
      <c r="B21" s="29">
        <v>7</v>
      </c>
      <c r="C21" s="123">
        <v>2000820100008</v>
      </c>
      <c r="D21" s="122" t="s">
        <v>234</v>
      </c>
      <c r="E21" s="124">
        <v>51</v>
      </c>
      <c r="F21" s="16">
        <f t="shared" si="0"/>
        <v>51</v>
      </c>
      <c r="G21" s="5">
        <f t="shared" si="1"/>
        <v>2</v>
      </c>
      <c r="H21" s="16" t="str">
        <f t="shared" si="2"/>
        <v>N</v>
      </c>
    </row>
    <row r="22" spans="2:8" x14ac:dyDescent="0.25">
      <c r="B22" s="29">
        <v>8</v>
      </c>
      <c r="C22" s="123">
        <v>2000820100009</v>
      </c>
      <c r="D22" s="122" t="s">
        <v>235</v>
      </c>
      <c r="E22" s="124">
        <v>30</v>
      </c>
      <c r="F22" s="16">
        <f t="shared" si="0"/>
        <v>30</v>
      </c>
      <c r="G22" s="5">
        <f t="shared" si="1"/>
        <v>1</v>
      </c>
      <c r="H22" s="16" t="str">
        <f t="shared" si="2"/>
        <v>N</v>
      </c>
    </row>
    <row r="23" spans="2:8" x14ac:dyDescent="0.25">
      <c r="B23" s="29">
        <v>9</v>
      </c>
      <c r="C23" s="123">
        <v>2000820100010</v>
      </c>
      <c r="D23" s="122" t="s">
        <v>236</v>
      </c>
      <c r="E23" s="124">
        <v>62</v>
      </c>
      <c r="F23" s="16">
        <f t="shared" si="0"/>
        <v>62</v>
      </c>
      <c r="G23" s="5">
        <f t="shared" si="1"/>
        <v>3</v>
      </c>
      <c r="H23" s="16" t="str">
        <f t="shared" si="2"/>
        <v>Y</v>
      </c>
    </row>
    <row r="24" spans="2:8" x14ac:dyDescent="0.25">
      <c r="B24" s="29">
        <v>10</v>
      </c>
      <c r="C24" s="123">
        <v>2000820100011</v>
      </c>
      <c r="D24" s="122" t="s">
        <v>237</v>
      </c>
      <c r="E24" s="124">
        <v>70</v>
      </c>
      <c r="F24" s="16">
        <f t="shared" si="0"/>
        <v>70</v>
      </c>
      <c r="G24" s="5">
        <f t="shared" si="1"/>
        <v>3</v>
      </c>
      <c r="H24" s="16" t="str">
        <f t="shared" si="2"/>
        <v>Y</v>
      </c>
    </row>
    <row r="25" spans="2:8" x14ac:dyDescent="0.25">
      <c r="B25" s="29">
        <v>11</v>
      </c>
      <c r="C25" s="123">
        <v>2000820100012</v>
      </c>
      <c r="D25" s="122" t="s">
        <v>238</v>
      </c>
      <c r="E25" s="124">
        <v>30</v>
      </c>
      <c r="F25" s="16">
        <f t="shared" si="0"/>
        <v>30</v>
      </c>
      <c r="G25" s="5">
        <f t="shared" si="1"/>
        <v>1</v>
      </c>
      <c r="H25" s="16" t="str">
        <f t="shared" si="2"/>
        <v>N</v>
      </c>
    </row>
    <row r="26" spans="2:8" x14ac:dyDescent="0.25">
      <c r="B26" s="29">
        <v>12</v>
      </c>
      <c r="C26" s="123">
        <v>2000820100013</v>
      </c>
      <c r="D26" s="122" t="s">
        <v>239</v>
      </c>
      <c r="E26" s="124">
        <v>53</v>
      </c>
      <c r="F26" s="16">
        <f t="shared" si="0"/>
        <v>53</v>
      </c>
      <c r="G26" s="5">
        <f t="shared" si="1"/>
        <v>2</v>
      </c>
      <c r="H26" s="16" t="str">
        <f t="shared" si="2"/>
        <v>N</v>
      </c>
    </row>
    <row r="27" spans="2:8" x14ac:dyDescent="0.25">
      <c r="B27" s="29">
        <v>13</v>
      </c>
      <c r="C27" s="123">
        <v>2000820100014</v>
      </c>
      <c r="D27" s="122" t="s">
        <v>240</v>
      </c>
      <c r="E27" s="124">
        <v>54</v>
      </c>
      <c r="F27" s="16">
        <f t="shared" si="0"/>
        <v>54</v>
      </c>
      <c r="G27" s="5">
        <f t="shared" si="1"/>
        <v>2</v>
      </c>
      <c r="H27" s="16" t="str">
        <f t="shared" si="2"/>
        <v>N</v>
      </c>
    </row>
    <row r="28" spans="2:8" x14ac:dyDescent="0.25">
      <c r="B28" s="29">
        <v>14</v>
      </c>
      <c r="C28" s="123">
        <v>2000820100016</v>
      </c>
      <c r="D28" s="122" t="s">
        <v>241</v>
      </c>
      <c r="E28" s="124">
        <v>47</v>
      </c>
      <c r="F28" s="16">
        <f t="shared" si="0"/>
        <v>47</v>
      </c>
      <c r="G28" s="5">
        <f t="shared" si="1"/>
        <v>2</v>
      </c>
      <c r="H28" s="16" t="str">
        <f t="shared" si="2"/>
        <v>N</v>
      </c>
    </row>
    <row r="29" spans="2:8" x14ac:dyDescent="0.25">
      <c r="B29" s="29">
        <v>15</v>
      </c>
      <c r="C29" s="123">
        <v>2000820100017</v>
      </c>
      <c r="D29" s="122" t="s">
        <v>242</v>
      </c>
      <c r="E29" s="124">
        <v>45</v>
      </c>
      <c r="F29" s="16">
        <f t="shared" si="0"/>
        <v>45</v>
      </c>
      <c r="G29" s="5">
        <f t="shared" si="1"/>
        <v>2</v>
      </c>
      <c r="H29" s="16" t="str">
        <f t="shared" si="2"/>
        <v>N</v>
      </c>
    </row>
    <row r="30" spans="2:8" x14ac:dyDescent="0.25">
      <c r="B30" s="29">
        <v>16</v>
      </c>
      <c r="C30" s="123">
        <v>2000820100018</v>
      </c>
      <c r="D30" s="122" t="s">
        <v>243</v>
      </c>
      <c r="E30" s="124">
        <v>34</v>
      </c>
      <c r="F30" s="16">
        <f t="shared" si="0"/>
        <v>34</v>
      </c>
      <c r="G30" s="5">
        <f t="shared" si="1"/>
        <v>1</v>
      </c>
      <c r="H30" s="16" t="str">
        <f t="shared" si="2"/>
        <v>N</v>
      </c>
    </row>
    <row r="31" spans="2:8" x14ac:dyDescent="0.25">
      <c r="B31" s="29">
        <v>17</v>
      </c>
      <c r="C31" s="123">
        <v>2000820100019</v>
      </c>
      <c r="D31" s="122" t="s">
        <v>244</v>
      </c>
      <c r="E31" s="124">
        <v>51</v>
      </c>
      <c r="F31" s="16">
        <f t="shared" si="0"/>
        <v>51</v>
      </c>
      <c r="G31" s="5">
        <f t="shared" si="1"/>
        <v>2</v>
      </c>
      <c r="H31" s="16" t="str">
        <f t="shared" si="2"/>
        <v>N</v>
      </c>
    </row>
    <row r="32" spans="2:8" x14ac:dyDescent="0.25">
      <c r="B32" s="29">
        <v>18</v>
      </c>
      <c r="C32" s="123">
        <v>2000820100020</v>
      </c>
      <c r="D32" s="122" t="s">
        <v>245</v>
      </c>
      <c r="E32" s="124">
        <v>56</v>
      </c>
      <c r="F32" s="16">
        <f t="shared" si="0"/>
        <v>56</v>
      </c>
      <c r="G32" s="5">
        <f t="shared" si="1"/>
        <v>2</v>
      </c>
      <c r="H32" s="16" t="str">
        <f t="shared" si="2"/>
        <v>N</v>
      </c>
    </row>
    <row r="33" spans="2:8" x14ac:dyDescent="0.25">
      <c r="B33" s="29">
        <v>19</v>
      </c>
      <c r="C33" s="123">
        <v>2000820100021</v>
      </c>
      <c r="D33" s="122" t="s">
        <v>246</v>
      </c>
      <c r="E33" s="124">
        <v>30</v>
      </c>
      <c r="F33" s="16">
        <f t="shared" si="0"/>
        <v>30</v>
      </c>
      <c r="G33" s="5">
        <f t="shared" si="1"/>
        <v>1</v>
      </c>
      <c r="H33" s="16" t="str">
        <f t="shared" si="2"/>
        <v>N</v>
      </c>
    </row>
    <row r="34" spans="2:8" x14ac:dyDescent="0.25">
      <c r="B34" s="29">
        <v>20</v>
      </c>
      <c r="C34" s="123">
        <v>2000820100022</v>
      </c>
      <c r="D34" s="122" t="s">
        <v>247</v>
      </c>
      <c r="E34" s="124">
        <v>81</v>
      </c>
      <c r="F34" s="16">
        <f t="shared" si="0"/>
        <v>81</v>
      </c>
      <c r="G34" s="5">
        <f t="shared" si="1"/>
        <v>3</v>
      </c>
      <c r="H34" s="16" t="str">
        <f t="shared" si="2"/>
        <v>Y</v>
      </c>
    </row>
    <row r="35" spans="2:8" x14ac:dyDescent="0.25">
      <c r="B35" s="29">
        <v>21</v>
      </c>
      <c r="C35" s="123">
        <v>2000820100023</v>
      </c>
      <c r="D35" s="122" t="s">
        <v>248</v>
      </c>
      <c r="E35" s="124">
        <v>50</v>
      </c>
      <c r="F35" s="16">
        <f t="shared" si="0"/>
        <v>50</v>
      </c>
      <c r="G35" s="5">
        <f t="shared" si="1"/>
        <v>2</v>
      </c>
      <c r="H35" s="16" t="str">
        <f t="shared" si="2"/>
        <v>N</v>
      </c>
    </row>
    <row r="36" spans="2:8" x14ac:dyDescent="0.25">
      <c r="B36" s="29">
        <v>22</v>
      </c>
      <c r="C36" s="123">
        <v>2000820100024</v>
      </c>
      <c r="D36" s="122" t="s">
        <v>249</v>
      </c>
      <c r="E36" s="124">
        <v>40</v>
      </c>
      <c r="F36" s="16">
        <f t="shared" si="0"/>
        <v>40</v>
      </c>
      <c r="G36" s="5">
        <f t="shared" si="1"/>
        <v>2</v>
      </c>
      <c r="H36" s="16" t="str">
        <f t="shared" si="2"/>
        <v>N</v>
      </c>
    </row>
    <row r="37" spans="2:8" x14ac:dyDescent="0.25">
      <c r="B37" s="29">
        <v>23</v>
      </c>
      <c r="C37" s="123">
        <v>2000820100025</v>
      </c>
      <c r="D37" s="122" t="s">
        <v>250</v>
      </c>
      <c r="E37" s="124">
        <v>40</v>
      </c>
      <c r="F37" s="16">
        <f t="shared" si="0"/>
        <v>40</v>
      </c>
      <c r="G37" s="5">
        <f t="shared" si="1"/>
        <v>2</v>
      </c>
      <c r="H37" s="16" t="str">
        <f t="shared" si="2"/>
        <v>N</v>
      </c>
    </row>
    <row r="38" spans="2:8" x14ac:dyDescent="0.25">
      <c r="B38" s="29">
        <v>24</v>
      </c>
      <c r="C38" s="123">
        <v>2000820100026</v>
      </c>
      <c r="D38" s="122" t="s">
        <v>251</v>
      </c>
      <c r="E38" s="124">
        <v>47</v>
      </c>
      <c r="F38" s="16">
        <f t="shared" si="0"/>
        <v>47</v>
      </c>
      <c r="G38" s="5">
        <f t="shared" si="1"/>
        <v>2</v>
      </c>
      <c r="H38" s="16" t="str">
        <f t="shared" si="2"/>
        <v>N</v>
      </c>
    </row>
    <row r="39" spans="2:8" x14ac:dyDescent="0.25">
      <c r="B39" s="29">
        <v>25</v>
      </c>
      <c r="C39" s="123">
        <v>2000820100027</v>
      </c>
      <c r="D39" s="122" t="s">
        <v>252</v>
      </c>
      <c r="E39" s="125">
        <v>7</v>
      </c>
      <c r="F39" s="16">
        <f t="shared" si="0"/>
        <v>7</v>
      </c>
      <c r="G39" s="5">
        <f t="shared" si="1"/>
        <v>1</v>
      </c>
      <c r="H39" s="16" t="str">
        <f t="shared" si="2"/>
        <v>N</v>
      </c>
    </row>
    <row r="40" spans="2:8" x14ac:dyDescent="0.25">
      <c r="B40" s="29">
        <v>26</v>
      </c>
      <c r="C40" s="123">
        <v>2000820100028</v>
      </c>
      <c r="D40" s="122" t="s">
        <v>253</v>
      </c>
      <c r="E40" s="125">
        <v>7</v>
      </c>
      <c r="F40" s="16">
        <f t="shared" si="0"/>
        <v>7</v>
      </c>
      <c r="G40" s="5">
        <f t="shared" si="1"/>
        <v>1</v>
      </c>
      <c r="H40" s="16" t="str">
        <f t="shared" si="2"/>
        <v>N</v>
      </c>
    </row>
    <row r="41" spans="2:8" x14ac:dyDescent="0.25">
      <c r="B41" s="29">
        <v>27</v>
      </c>
      <c r="C41" s="123">
        <v>2000820100029</v>
      </c>
      <c r="D41" s="122" t="s">
        <v>254</v>
      </c>
      <c r="E41" s="125">
        <v>21</v>
      </c>
      <c r="F41" s="16">
        <f t="shared" si="0"/>
        <v>21</v>
      </c>
      <c r="G41" s="5">
        <f t="shared" si="1"/>
        <v>1</v>
      </c>
      <c r="H41" s="16" t="str">
        <f t="shared" si="2"/>
        <v>N</v>
      </c>
    </row>
    <row r="42" spans="2:8" x14ac:dyDescent="0.25">
      <c r="B42" s="29">
        <v>28</v>
      </c>
      <c r="C42" s="123">
        <v>2000820100031</v>
      </c>
      <c r="D42" s="122" t="s">
        <v>255</v>
      </c>
      <c r="E42" s="124">
        <v>35</v>
      </c>
      <c r="F42" s="16">
        <f t="shared" si="0"/>
        <v>35</v>
      </c>
      <c r="G42" s="5">
        <f t="shared" si="1"/>
        <v>1</v>
      </c>
      <c r="H42" s="16" t="str">
        <f t="shared" si="2"/>
        <v>N</v>
      </c>
    </row>
    <row r="43" spans="2:8" x14ac:dyDescent="0.25">
      <c r="B43" s="29">
        <v>29</v>
      </c>
      <c r="C43" s="123">
        <v>2000820100032</v>
      </c>
      <c r="D43" s="122" t="s">
        <v>256</v>
      </c>
      <c r="E43" s="124">
        <v>30</v>
      </c>
      <c r="F43" s="16">
        <f t="shared" si="0"/>
        <v>30</v>
      </c>
      <c r="G43" s="5">
        <f t="shared" si="1"/>
        <v>1</v>
      </c>
      <c r="H43" s="16" t="str">
        <f t="shared" si="2"/>
        <v>N</v>
      </c>
    </row>
    <row r="44" spans="2:8" x14ac:dyDescent="0.25">
      <c r="B44" s="29">
        <v>30</v>
      </c>
      <c r="C44" s="123">
        <v>2000820100033</v>
      </c>
      <c r="D44" s="122" t="s">
        <v>257</v>
      </c>
      <c r="E44" s="125">
        <v>22</v>
      </c>
      <c r="F44" s="16">
        <f t="shared" si="0"/>
        <v>22</v>
      </c>
      <c r="G44" s="5">
        <f t="shared" si="1"/>
        <v>1</v>
      </c>
      <c r="H44" s="16" t="str">
        <f t="shared" si="2"/>
        <v>N</v>
      </c>
    </row>
    <row r="45" spans="2:8" x14ac:dyDescent="0.25">
      <c r="B45" s="29">
        <v>31</v>
      </c>
      <c r="C45" s="123">
        <v>2000820100034</v>
      </c>
      <c r="D45" s="122" t="s">
        <v>258</v>
      </c>
      <c r="E45" s="124">
        <v>65</v>
      </c>
      <c r="F45" s="16">
        <f t="shared" si="0"/>
        <v>65</v>
      </c>
      <c r="G45" s="5">
        <f t="shared" si="1"/>
        <v>3</v>
      </c>
      <c r="H45" s="16" t="str">
        <f t="shared" si="2"/>
        <v>Y</v>
      </c>
    </row>
    <row r="46" spans="2:8" x14ac:dyDescent="0.25">
      <c r="B46" s="29">
        <v>32</v>
      </c>
      <c r="C46" s="123">
        <v>2000820100035</v>
      </c>
      <c r="D46" s="122" t="s">
        <v>259</v>
      </c>
      <c r="E46" s="124">
        <v>47</v>
      </c>
      <c r="F46" s="16">
        <f t="shared" si="0"/>
        <v>47</v>
      </c>
      <c r="G46" s="5">
        <f t="shared" si="1"/>
        <v>2</v>
      </c>
      <c r="H46" s="16" t="str">
        <f t="shared" si="2"/>
        <v>N</v>
      </c>
    </row>
    <row r="47" spans="2:8" x14ac:dyDescent="0.25">
      <c r="B47" s="29">
        <v>33</v>
      </c>
      <c r="C47" s="123">
        <v>2000820100036</v>
      </c>
      <c r="D47" s="122" t="s">
        <v>260</v>
      </c>
      <c r="E47" s="124">
        <v>51</v>
      </c>
      <c r="F47" s="16">
        <f t="shared" si="0"/>
        <v>51</v>
      </c>
      <c r="G47" s="5">
        <f t="shared" si="1"/>
        <v>2</v>
      </c>
      <c r="H47" s="16" t="str">
        <f t="shared" si="2"/>
        <v>N</v>
      </c>
    </row>
    <row r="48" spans="2:8" x14ac:dyDescent="0.25">
      <c r="B48" s="29">
        <v>34</v>
      </c>
      <c r="C48" s="123">
        <v>2000820100038</v>
      </c>
      <c r="D48" s="122" t="s">
        <v>261</v>
      </c>
      <c r="E48" s="124">
        <v>73</v>
      </c>
      <c r="F48" s="16">
        <f t="shared" si="0"/>
        <v>73</v>
      </c>
      <c r="G48" s="5">
        <f t="shared" si="1"/>
        <v>3</v>
      </c>
      <c r="H48" s="16" t="str">
        <f t="shared" si="2"/>
        <v>Y</v>
      </c>
    </row>
    <row r="49" spans="2:8" x14ac:dyDescent="0.25">
      <c r="B49" s="29">
        <v>35</v>
      </c>
      <c r="C49" s="123">
        <v>2000820100039</v>
      </c>
      <c r="D49" s="122" t="s">
        <v>262</v>
      </c>
      <c r="E49" s="125">
        <v>24</v>
      </c>
      <c r="F49" s="16">
        <f t="shared" si="0"/>
        <v>24</v>
      </c>
      <c r="G49" s="5">
        <f t="shared" si="1"/>
        <v>1</v>
      </c>
      <c r="H49" s="16" t="str">
        <f t="shared" si="2"/>
        <v>N</v>
      </c>
    </row>
    <row r="50" spans="2:8" x14ac:dyDescent="0.25">
      <c r="B50" s="29">
        <v>36</v>
      </c>
      <c r="C50" s="123">
        <v>2000820100040</v>
      </c>
      <c r="D50" s="122" t="s">
        <v>263</v>
      </c>
      <c r="E50" s="124">
        <v>59</v>
      </c>
      <c r="F50" s="16">
        <f t="shared" si="0"/>
        <v>59</v>
      </c>
      <c r="G50" s="5">
        <f t="shared" si="1"/>
        <v>2</v>
      </c>
      <c r="H50" s="16" t="str">
        <f t="shared" si="2"/>
        <v>N</v>
      </c>
    </row>
    <row r="51" spans="2:8" x14ac:dyDescent="0.25">
      <c r="B51" s="29">
        <v>37</v>
      </c>
      <c r="C51" s="123">
        <v>2000820100041</v>
      </c>
      <c r="D51" s="122" t="s">
        <v>264</v>
      </c>
      <c r="E51" s="124">
        <v>46</v>
      </c>
      <c r="F51" s="16">
        <f t="shared" si="0"/>
        <v>46</v>
      </c>
      <c r="G51" s="5">
        <f t="shared" si="1"/>
        <v>2</v>
      </c>
      <c r="H51" s="16" t="str">
        <f t="shared" si="2"/>
        <v>N</v>
      </c>
    </row>
    <row r="52" spans="2:8" x14ac:dyDescent="0.25">
      <c r="B52" s="29">
        <v>38</v>
      </c>
      <c r="C52" s="123">
        <v>2000820100042</v>
      </c>
      <c r="D52" s="122" t="s">
        <v>265</v>
      </c>
      <c r="E52" s="124">
        <v>56</v>
      </c>
      <c r="F52" s="16">
        <f t="shared" si="0"/>
        <v>56</v>
      </c>
      <c r="G52" s="5">
        <f t="shared" si="1"/>
        <v>2</v>
      </c>
      <c r="H52" s="16" t="str">
        <f t="shared" si="2"/>
        <v>N</v>
      </c>
    </row>
    <row r="53" spans="2:8" x14ac:dyDescent="0.25">
      <c r="B53" s="29">
        <v>39</v>
      </c>
      <c r="C53" s="123">
        <v>2000820100043</v>
      </c>
      <c r="D53" s="122" t="s">
        <v>266</v>
      </c>
      <c r="E53" s="124">
        <v>79</v>
      </c>
      <c r="F53" s="16">
        <f t="shared" si="0"/>
        <v>79</v>
      </c>
      <c r="G53" s="5">
        <f t="shared" si="1"/>
        <v>3</v>
      </c>
      <c r="H53" s="16" t="str">
        <f t="shared" si="2"/>
        <v>Y</v>
      </c>
    </row>
    <row r="54" spans="2:8" x14ac:dyDescent="0.25">
      <c r="B54" s="29">
        <v>40</v>
      </c>
      <c r="C54" s="123">
        <v>2000820100044</v>
      </c>
      <c r="D54" s="122" t="s">
        <v>267</v>
      </c>
      <c r="E54" s="124">
        <v>32</v>
      </c>
      <c r="F54" s="16">
        <f t="shared" si="0"/>
        <v>32</v>
      </c>
      <c r="G54" s="5">
        <f t="shared" si="1"/>
        <v>1</v>
      </c>
      <c r="H54" s="16" t="str">
        <f t="shared" si="2"/>
        <v>N</v>
      </c>
    </row>
    <row r="55" spans="2:8" x14ac:dyDescent="0.25">
      <c r="B55" s="29">
        <v>41</v>
      </c>
      <c r="C55" s="123">
        <v>2000820100045</v>
      </c>
      <c r="D55" s="122" t="s">
        <v>268</v>
      </c>
      <c r="E55" s="124">
        <v>75</v>
      </c>
      <c r="F55" s="16">
        <f t="shared" si="0"/>
        <v>75</v>
      </c>
      <c r="G55" s="5">
        <f t="shared" si="1"/>
        <v>3</v>
      </c>
      <c r="H55" s="16" t="str">
        <f t="shared" si="2"/>
        <v>Y</v>
      </c>
    </row>
    <row r="56" spans="2:8" x14ac:dyDescent="0.25">
      <c r="B56" s="29">
        <v>42</v>
      </c>
      <c r="C56" s="123">
        <v>2000820100046</v>
      </c>
      <c r="D56" s="122" t="s">
        <v>269</v>
      </c>
      <c r="E56" s="124">
        <v>52</v>
      </c>
      <c r="F56" s="16">
        <f t="shared" si="0"/>
        <v>52</v>
      </c>
      <c r="G56" s="5">
        <f t="shared" si="1"/>
        <v>2</v>
      </c>
      <c r="H56" s="16" t="str">
        <f t="shared" si="2"/>
        <v>N</v>
      </c>
    </row>
    <row r="57" spans="2:8" x14ac:dyDescent="0.25">
      <c r="B57" s="29">
        <v>43</v>
      </c>
      <c r="C57" s="123">
        <v>2000820100047</v>
      </c>
      <c r="D57" s="122" t="s">
        <v>270</v>
      </c>
      <c r="E57" s="124">
        <v>39</v>
      </c>
      <c r="F57" s="16">
        <f t="shared" si="0"/>
        <v>39</v>
      </c>
      <c r="G57" s="5">
        <f t="shared" si="1"/>
        <v>1</v>
      </c>
      <c r="H57" s="16" t="str">
        <f t="shared" si="2"/>
        <v>N</v>
      </c>
    </row>
    <row r="58" spans="2:8" x14ac:dyDescent="0.25">
      <c r="B58" s="29">
        <v>44</v>
      </c>
      <c r="C58" s="123">
        <v>2000820100048</v>
      </c>
      <c r="D58" s="122" t="s">
        <v>271</v>
      </c>
      <c r="E58" s="124">
        <v>41</v>
      </c>
      <c r="F58" s="16">
        <f t="shared" si="0"/>
        <v>41</v>
      </c>
      <c r="G58" s="5">
        <f t="shared" si="1"/>
        <v>2</v>
      </c>
      <c r="H58" s="16" t="str">
        <f t="shared" si="2"/>
        <v>N</v>
      </c>
    </row>
    <row r="59" spans="2:8" x14ac:dyDescent="0.25">
      <c r="B59" s="29">
        <v>45</v>
      </c>
      <c r="C59" s="123">
        <v>2000820100049</v>
      </c>
      <c r="D59" s="122" t="s">
        <v>272</v>
      </c>
      <c r="E59" s="124">
        <v>49</v>
      </c>
      <c r="F59" s="16">
        <f t="shared" si="0"/>
        <v>49</v>
      </c>
      <c r="G59" s="5">
        <f t="shared" si="1"/>
        <v>2</v>
      </c>
      <c r="H59" s="16" t="str">
        <f t="shared" si="2"/>
        <v>N</v>
      </c>
    </row>
    <row r="60" spans="2:8" x14ac:dyDescent="0.25">
      <c r="B60" s="29">
        <v>46</v>
      </c>
      <c r="C60" s="123">
        <v>2000820100050</v>
      </c>
      <c r="D60" s="122" t="s">
        <v>273</v>
      </c>
      <c r="E60" s="124">
        <v>40</v>
      </c>
      <c r="F60" s="16">
        <f t="shared" si="0"/>
        <v>40</v>
      </c>
      <c r="G60" s="5">
        <f t="shared" si="1"/>
        <v>2</v>
      </c>
      <c r="H60" s="16" t="str">
        <f t="shared" si="2"/>
        <v>N</v>
      </c>
    </row>
    <row r="61" spans="2:8" x14ac:dyDescent="0.25">
      <c r="B61" s="29">
        <v>47</v>
      </c>
      <c r="C61" s="123">
        <v>2000820100051</v>
      </c>
      <c r="D61" s="122" t="s">
        <v>274</v>
      </c>
      <c r="E61" s="124">
        <v>67</v>
      </c>
      <c r="F61" s="16">
        <f t="shared" si="0"/>
        <v>67</v>
      </c>
      <c r="G61" s="5">
        <f t="shared" si="1"/>
        <v>3</v>
      </c>
      <c r="H61" s="16" t="str">
        <f t="shared" si="2"/>
        <v>Y</v>
      </c>
    </row>
    <row r="62" spans="2:8" x14ac:dyDescent="0.25">
      <c r="B62" s="29">
        <v>48</v>
      </c>
      <c r="C62" s="123">
        <v>2000820100052</v>
      </c>
      <c r="D62" s="122" t="s">
        <v>275</v>
      </c>
      <c r="E62" s="124">
        <v>45</v>
      </c>
      <c r="F62" s="16">
        <f t="shared" si="0"/>
        <v>45</v>
      </c>
      <c r="G62" s="5">
        <f t="shared" si="1"/>
        <v>2</v>
      </c>
      <c r="H62" s="16" t="str">
        <f t="shared" si="2"/>
        <v>N</v>
      </c>
    </row>
    <row r="63" spans="2:8" x14ac:dyDescent="0.25">
      <c r="B63" s="29">
        <v>49</v>
      </c>
      <c r="C63" s="123">
        <v>2000820100053</v>
      </c>
      <c r="D63" s="122" t="s">
        <v>276</v>
      </c>
      <c r="E63" s="124">
        <v>65</v>
      </c>
      <c r="F63" s="16">
        <f t="shared" si="0"/>
        <v>65</v>
      </c>
      <c r="G63" s="5">
        <f t="shared" si="1"/>
        <v>3</v>
      </c>
      <c r="H63" s="16" t="str">
        <f t="shared" si="2"/>
        <v>Y</v>
      </c>
    </row>
    <row r="64" spans="2:8" x14ac:dyDescent="0.25">
      <c r="B64" s="29">
        <v>50</v>
      </c>
      <c r="C64" s="123">
        <v>2000820100054</v>
      </c>
      <c r="D64" s="122" t="s">
        <v>277</v>
      </c>
      <c r="E64" s="125">
        <v>15</v>
      </c>
      <c r="F64" s="16">
        <f t="shared" si="0"/>
        <v>15</v>
      </c>
      <c r="G64" s="5">
        <f t="shared" si="1"/>
        <v>1</v>
      </c>
      <c r="H64" s="16" t="str">
        <f t="shared" si="2"/>
        <v>N</v>
      </c>
    </row>
    <row r="65" spans="2:8" x14ac:dyDescent="0.25">
      <c r="B65" s="29">
        <v>51</v>
      </c>
      <c r="C65" s="123">
        <v>2000820100055</v>
      </c>
      <c r="D65" s="122" t="s">
        <v>278</v>
      </c>
      <c r="E65" s="124">
        <v>69</v>
      </c>
      <c r="F65" s="16">
        <f t="shared" si="0"/>
        <v>69</v>
      </c>
      <c r="G65" s="5">
        <f t="shared" si="1"/>
        <v>3</v>
      </c>
      <c r="H65" s="16" t="str">
        <f t="shared" si="2"/>
        <v>Y</v>
      </c>
    </row>
    <row r="66" spans="2:8" x14ac:dyDescent="0.25">
      <c r="B66" s="29">
        <v>52</v>
      </c>
      <c r="C66" s="123">
        <v>2000820100056</v>
      </c>
      <c r="D66" s="122" t="s">
        <v>279</v>
      </c>
      <c r="E66" s="125">
        <v>13</v>
      </c>
      <c r="F66" s="16">
        <f t="shared" si="0"/>
        <v>13</v>
      </c>
      <c r="G66" s="5">
        <f t="shared" si="1"/>
        <v>1</v>
      </c>
      <c r="H66" s="16" t="str">
        <f t="shared" si="2"/>
        <v>N</v>
      </c>
    </row>
    <row r="67" spans="2:8" x14ac:dyDescent="0.25">
      <c r="B67" s="29">
        <v>53</v>
      </c>
      <c r="C67" s="61">
        <v>2000820100057</v>
      </c>
      <c r="D67" s="60" t="s">
        <v>174</v>
      </c>
      <c r="E67" s="16">
        <v>33</v>
      </c>
      <c r="F67" s="16">
        <f>ROUND((E67/E$14)*100,2)</f>
        <v>33</v>
      </c>
      <c r="G67" s="5">
        <f>IF(F67&gt;=60,3,IF(F67&gt;=40,2,1))</f>
        <v>1</v>
      </c>
      <c r="H67" s="16" t="str">
        <f>IF(G67=3,"Y","N")</f>
        <v>N</v>
      </c>
    </row>
    <row r="68" spans="2:8" x14ac:dyDescent="0.25">
      <c r="B68" s="29">
        <v>54</v>
      </c>
      <c r="C68" s="61">
        <v>2000820100058</v>
      </c>
      <c r="D68" s="60" t="s">
        <v>175</v>
      </c>
      <c r="E68" s="16">
        <v>25</v>
      </c>
      <c r="F68" s="16">
        <f t="shared" ref="F68:F131" si="3">ROUND((E68/E$14)*100,2)</f>
        <v>25</v>
      </c>
      <c r="G68" s="5">
        <f t="shared" ref="G68:G131" si="4">IF(F68&gt;=60,3,IF(F68&gt;=40,2,1))</f>
        <v>1</v>
      </c>
      <c r="H68" s="16" t="str">
        <f t="shared" ref="H68:H131" si="5">IF(G68=3,"Y","N")</f>
        <v>N</v>
      </c>
    </row>
    <row r="69" spans="2:8" x14ac:dyDescent="0.25">
      <c r="B69" s="29">
        <v>55</v>
      </c>
      <c r="C69" s="61">
        <v>2000820100059</v>
      </c>
      <c r="D69" s="60" t="s">
        <v>176</v>
      </c>
      <c r="E69" s="16">
        <v>44</v>
      </c>
      <c r="F69" s="16">
        <f t="shared" si="3"/>
        <v>44</v>
      </c>
      <c r="G69" s="5">
        <f t="shared" si="4"/>
        <v>2</v>
      </c>
      <c r="H69" s="16" t="str">
        <f t="shared" si="5"/>
        <v>N</v>
      </c>
    </row>
    <row r="70" spans="2:8" x14ac:dyDescent="0.25">
      <c r="B70" s="29">
        <v>56</v>
      </c>
      <c r="C70" s="61">
        <v>2000820100060</v>
      </c>
      <c r="D70" s="60" t="s">
        <v>177</v>
      </c>
      <c r="E70" s="16">
        <v>57</v>
      </c>
      <c r="F70" s="16">
        <f t="shared" si="3"/>
        <v>57</v>
      </c>
      <c r="G70" s="5">
        <f t="shared" si="4"/>
        <v>2</v>
      </c>
      <c r="H70" s="16" t="str">
        <f t="shared" si="5"/>
        <v>N</v>
      </c>
    </row>
    <row r="71" spans="2:8" x14ac:dyDescent="0.25">
      <c r="B71" s="29">
        <v>57</v>
      </c>
      <c r="C71" s="61">
        <v>2000820100061</v>
      </c>
      <c r="D71" s="60" t="s">
        <v>178</v>
      </c>
      <c r="E71" s="16">
        <v>63</v>
      </c>
      <c r="F71" s="16">
        <f t="shared" si="3"/>
        <v>63</v>
      </c>
      <c r="G71" s="5">
        <f t="shared" si="4"/>
        <v>3</v>
      </c>
      <c r="H71" s="16" t="str">
        <f t="shared" si="5"/>
        <v>Y</v>
      </c>
    </row>
    <row r="72" spans="2:8" x14ac:dyDescent="0.25">
      <c r="B72" s="29">
        <v>58</v>
      </c>
      <c r="C72" s="61">
        <v>2000820100062</v>
      </c>
      <c r="D72" s="60" t="s">
        <v>179</v>
      </c>
      <c r="E72" s="16">
        <v>65</v>
      </c>
      <c r="F72" s="16">
        <f t="shared" si="3"/>
        <v>65</v>
      </c>
      <c r="G72" s="5">
        <f t="shared" si="4"/>
        <v>3</v>
      </c>
      <c r="H72" s="16" t="str">
        <f t="shared" si="5"/>
        <v>Y</v>
      </c>
    </row>
    <row r="73" spans="2:8" x14ac:dyDescent="0.25">
      <c r="B73" s="29">
        <v>59</v>
      </c>
      <c r="C73" s="61">
        <v>2000820100063</v>
      </c>
      <c r="D73" s="60" t="s">
        <v>180</v>
      </c>
      <c r="E73" s="16">
        <v>39</v>
      </c>
      <c r="F73" s="16">
        <f t="shared" si="3"/>
        <v>39</v>
      </c>
      <c r="G73" s="5">
        <f t="shared" si="4"/>
        <v>1</v>
      </c>
      <c r="H73" s="16" t="str">
        <f t="shared" si="5"/>
        <v>N</v>
      </c>
    </row>
    <row r="74" spans="2:8" x14ac:dyDescent="0.25">
      <c r="B74" s="29">
        <v>60</v>
      </c>
      <c r="C74" s="61">
        <v>2000820100064</v>
      </c>
      <c r="D74" s="60" t="s">
        <v>181</v>
      </c>
      <c r="E74" s="16">
        <v>66</v>
      </c>
      <c r="F74" s="16">
        <f t="shared" si="3"/>
        <v>66</v>
      </c>
      <c r="G74" s="5">
        <f t="shared" si="4"/>
        <v>3</v>
      </c>
      <c r="H74" s="16" t="str">
        <f t="shared" si="5"/>
        <v>Y</v>
      </c>
    </row>
    <row r="75" spans="2:8" x14ac:dyDescent="0.25">
      <c r="B75" s="29">
        <v>61</v>
      </c>
      <c r="C75" s="61">
        <v>2000820100065</v>
      </c>
      <c r="D75" s="60" t="s">
        <v>182</v>
      </c>
      <c r="E75" s="16">
        <v>69</v>
      </c>
      <c r="F75" s="16">
        <f t="shared" si="3"/>
        <v>69</v>
      </c>
      <c r="G75" s="5">
        <f t="shared" si="4"/>
        <v>3</v>
      </c>
      <c r="H75" s="16" t="str">
        <f t="shared" si="5"/>
        <v>Y</v>
      </c>
    </row>
    <row r="76" spans="2:8" x14ac:dyDescent="0.25">
      <c r="B76" s="29">
        <v>62</v>
      </c>
      <c r="C76" s="61">
        <v>2000820100066</v>
      </c>
      <c r="D76" s="60" t="s">
        <v>183</v>
      </c>
      <c r="E76" s="16">
        <v>63</v>
      </c>
      <c r="F76" s="16">
        <f t="shared" si="3"/>
        <v>63</v>
      </c>
      <c r="G76" s="5">
        <f t="shared" si="4"/>
        <v>3</v>
      </c>
      <c r="H76" s="16" t="str">
        <f t="shared" si="5"/>
        <v>Y</v>
      </c>
    </row>
    <row r="77" spans="2:8" x14ac:dyDescent="0.25">
      <c r="B77" s="29">
        <v>63</v>
      </c>
      <c r="C77" s="61">
        <v>2000820100067</v>
      </c>
      <c r="D77" s="60" t="s">
        <v>184</v>
      </c>
      <c r="E77" s="16">
        <v>49</v>
      </c>
      <c r="F77" s="16">
        <f t="shared" si="3"/>
        <v>49</v>
      </c>
      <c r="G77" s="5">
        <f t="shared" si="4"/>
        <v>2</v>
      </c>
      <c r="H77" s="16" t="str">
        <f t="shared" si="5"/>
        <v>N</v>
      </c>
    </row>
    <row r="78" spans="2:8" x14ac:dyDescent="0.25">
      <c r="B78" s="29">
        <v>64</v>
      </c>
      <c r="C78" s="61">
        <v>2000820100068</v>
      </c>
      <c r="D78" s="60" t="s">
        <v>185</v>
      </c>
      <c r="E78" s="16">
        <v>57</v>
      </c>
      <c r="F78" s="16">
        <f t="shared" si="3"/>
        <v>57</v>
      </c>
      <c r="G78" s="5">
        <f t="shared" si="4"/>
        <v>2</v>
      </c>
      <c r="H78" s="16" t="str">
        <f t="shared" si="5"/>
        <v>N</v>
      </c>
    </row>
    <row r="79" spans="2:8" x14ac:dyDescent="0.25">
      <c r="B79" s="29">
        <v>65</v>
      </c>
      <c r="C79" s="61">
        <v>2000820100069</v>
      </c>
      <c r="D79" s="60" t="s">
        <v>186</v>
      </c>
      <c r="E79" s="16">
        <v>43</v>
      </c>
      <c r="F79" s="16">
        <f t="shared" si="3"/>
        <v>43</v>
      </c>
      <c r="G79" s="5">
        <f t="shared" si="4"/>
        <v>2</v>
      </c>
      <c r="H79" s="16" t="str">
        <f t="shared" si="5"/>
        <v>N</v>
      </c>
    </row>
    <row r="80" spans="2:8" x14ac:dyDescent="0.25">
      <c r="B80" s="29">
        <v>66</v>
      </c>
      <c r="C80" s="61">
        <v>2000820100071</v>
      </c>
      <c r="D80" s="60" t="s">
        <v>187</v>
      </c>
      <c r="E80" s="16">
        <v>65</v>
      </c>
      <c r="F80" s="16">
        <f t="shared" si="3"/>
        <v>65</v>
      </c>
      <c r="G80" s="5">
        <f t="shared" si="4"/>
        <v>3</v>
      </c>
      <c r="H80" s="16" t="str">
        <f t="shared" si="5"/>
        <v>Y</v>
      </c>
    </row>
    <row r="81" spans="2:8" x14ac:dyDescent="0.25">
      <c r="B81" s="29">
        <v>67</v>
      </c>
      <c r="C81" s="61">
        <v>2000820100072</v>
      </c>
      <c r="D81" s="60" t="s">
        <v>188</v>
      </c>
      <c r="E81" s="16">
        <v>38</v>
      </c>
      <c r="F81" s="16">
        <f t="shared" si="3"/>
        <v>38</v>
      </c>
      <c r="G81" s="5">
        <f t="shared" si="4"/>
        <v>1</v>
      </c>
      <c r="H81" s="16" t="str">
        <f t="shared" si="5"/>
        <v>N</v>
      </c>
    </row>
    <row r="82" spans="2:8" x14ac:dyDescent="0.25">
      <c r="B82" s="29">
        <v>68</v>
      </c>
      <c r="C82" s="61">
        <v>2000820100073</v>
      </c>
      <c r="D82" s="60" t="s">
        <v>189</v>
      </c>
      <c r="E82" s="16">
        <v>51</v>
      </c>
      <c r="F82" s="16">
        <f t="shared" si="3"/>
        <v>51</v>
      </c>
      <c r="G82" s="5">
        <f t="shared" si="4"/>
        <v>2</v>
      </c>
      <c r="H82" s="16" t="str">
        <f t="shared" si="5"/>
        <v>N</v>
      </c>
    </row>
    <row r="83" spans="2:8" x14ac:dyDescent="0.25">
      <c r="B83" s="29">
        <v>69</v>
      </c>
      <c r="C83" s="61">
        <v>2000820100074</v>
      </c>
      <c r="D83" s="60" t="s">
        <v>190</v>
      </c>
      <c r="E83" s="16">
        <v>38</v>
      </c>
      <c r="F83" s="16">
        <f t="shared" si="3"/>
        <v>38</v>
      </c>
      <c r="G83" s="5">
        <f t="shared" si="4"/>
        <v>1</v>
      </c>
      <c r="H83" s="16" t="str">
        <f t="shared" si="5"/>
        <v>N</v>
      </c>
    </row>
    <row r="84" spans="2:8" x14ac:dyDescent="0.25">
      <c r="B84" s="29">
        <v>70</v>
      </c>
      <c r="C84" s="61">
        <v>2000820100075</v>
      </c>
      <c r="D84" s="60" t="s">
        <v>191</v>
      </c>
      <c r="E84" s="16">
        <v>83</v>
      </c>
      <c r="F84" s="16">
        <f t="shared" si="3"/>
        <v>83</v>
      </c>
      <c r="G84" s="5">
        <f t="shared" si="4"/>
        <v>3</v>
      </c>
      <c r="H84" s="16" t="str">
        <f t="shared" si="5"/>
        <v>Y</v>
      </c>
    </row>
    <row r="85" spans="2:8" x14ac:dyDescent="0.25">
      <c r="B85" s="29">
        <v>71</v>
      </c>
      <c r="C85" s="61">
        <v>2000820100076</v>
      </c>
      <c r="D85" s="60" t="s">
        <v>192</v>
      </c>
      <c r="E85" s="16">
        <v>42</v>
      </c>
      <c r="F85" s="16">
        <f t="shared" si="3"/>
        <v>42</v>
      </c>
      <c r="G85" s="5">
        <f t="shared" si="4"/>
        <v>2</v>
      </c>
      <c r="H85" s="16" t="str">
        <f t="shared" si="5"/>
        <v>N</v>
      </c>
    </row>
    <row r="86" spans="2:8" x14ac:dyDescent="0.25">
      <c r="B86" s="29">
        <v>72</v>
      </c>
      <c r="C86" s="61">
        <v>2000820100077</v>
      </c>
      <c r="D86" s="60" t="s">
        <v>193</v>
      </c>
      <c r="E86" s="16">
        <v>30</v>
      </c>
      <c r="F86" s="16">
        <f t="shared" si="3"/>
        <v>30</v>
      </c>
      <c r="G86" s="5">
        <f t="shared" si="4"/>
        <v>1</v>
      </c>
      <c r="H86" s="16" t="str">
        <f t="shared" si="5"/>
        <v>N</v>
      </c>
    </row>
    <row r="87" spans="2:8" x14ac:dyDescent="0.25">
      <c r="B87" s="29">
        <v>73</v>
      </c>
      <c r="C87" s="61">
        <v>2000820100078</v>
      </c>
      <c r="D87" s="60" t="s">
        <v>194</v>
      </c>
      <c r="E87" s="16">
        <v>51</v>
      </c>
      <c r="F87" s="16">
        <f t="shared" si="3"/>
        <v>51</v>
      </c>
      <c r="G87" s="5">
        <f t="shared" si="4"/>
        <v>2</v>
      </c>
      <c r="H87" s="16" t="str">
        <f t="shared" si="5"/>
        <v>N</v>
      </c>
    </row>
    <row r="88" spans="2:8" x14ac:dyDescent="0.25">
      <c r="B88" s="29">
        <v>74</v>
      </c>
      <c r="C88" s="61">
        <v>2000820100079</v>
      </c>
      <c r="D88" s="60" t="s">
        <v>195</v>
      </c>
      <c r="E88" s="16">
        <v>45</v>
      </c>
      <c r="F88" s="16">
        <f t="shared" si="3"/>
        <v>45</v>
      </c>
      <c r="G88" s="5">
        <f t="shared" si="4"/>
        <v>2</v>
      </c>
      <c r="H88" s="16" t="str">
        <f t="shared" si="5"/>
        <v>N</v>
      </c>
    </row>
    <row r="89" spans="2:8" x14ac:dyDescent="0.25">
      <c r="B89" s="29">
        <v>75</v>
      </c>
      <c r="C89" s="61">
        <v>2000820100080</v>
      </c>
      <c r="D89" s="60" t="s">
        <v>196</v>
      </c>
      <c r="E89" s="16">
        <v>45</v>
      </c>
      <c r="F89" s="16">
        <f t="shared" si="3"/>
        <v>45</v>
      </c>
      <c r="G89" s="5">
        <f t="shared" si="4"/>
        <v>2</v>
      </c>
      <c r="H89" s="16" t="str">
        <f t="shared" si="5"/>
        <v>N</v>
      </c>
    </row>
    <row r="90" spans="2:8" x14ac:dyDescent="0.25">
      <c r="B90" s="29">
        <v>76</v>
      </c>
      <c r="C90" s="61">
        <v>2000820100081</v>
      </c>
      <c r="D90" s="60" t="s">
        <v>197</v>
      </c>
      <c r="E90" s="16">
        <v>70</v>
      </c>
      <c r="F90" s="16">
        <f t="shared" si="3"/>
        <v>70</v>
      </c>
      <c r="G90" s="5">
        <f t="shared" si="4"/>
        <v>3</v>
      </c>
      <c r="H90" s="16" t="str">
        <f t="shared" si="5"/>
        <v>Y</v>
      </c>
    </row>
    <row r="91" spans="2:8" x14ac:dyDescent="0.25">
      <c r="B91" s="29">
        <v>77</v>
      </c>
      <c r="C91" s="61">
        <v>2000820100082</v>
      </c>
      <c r="D91" s="60" t="s">
        <v>198</v>
      </c>
      <c r="E91" s="16">
        <v>52</v>
      </c>
      <c r="F91" s="16">
        <f t="shared" si="3"/>
        <v>52</v>
      </c>
      <c r="G91" s="5">
        <f t="shared" si="4"/>
        <v>2</v>
      </c>
      <c r="H91" s="16" t="str">
        <f t="shared" si="5"/>
        <v>N</v>
      </c>
    </row>
    <row r="92" spans="2:8" x14ac:dyDescent="0.25">
      <c r="B92" s="29">
        <v>78</v>
      </c>
      <c r="C92" s="61">
        <v>2000820100083</v>
      </c>
      <c r="D92" s="60" t="s">
        <v>199</v>
      </c>
      <c r="E92" s="16">
        <v>25</v>
      </c>
      <c r="F92" s="16">
        <f t="shared" si="3"/>
        <v>25</v>
      </c>
      <c r="G92" s="5">
        <f t="shared" si="4"/>
        <v>1</v>
      </c>
      <c r="H92" s="16" t="str">
        <f t="shared" si="5"/>
        <v>N</v>
      </c>
    </row>
    <row r="93" spans="2:8" x14ac:dyDescent="0.25">
      <c r="B93" s="29">
        <v>79</v>
      </c>
      <c r="C93" s="61">
        <v>2000820100084</v>
      </c>
      <c r="D93" s="60" t="s">
        <v>200</v>
      </c>
      <c r="E93" s="16">
        <v>44</v>
      </c>
      <c r="F93" s="16">
        <f t="shared" si="3"/>
        <v>44</v>
      </c>
      <c r="G93" s="5">
        <f t="shared" si="4"/>
        <v>2</v>
      </c>
      <c r="H93" s="16" t="str">
        <f t="shared" si="5"/>
        <v>N</v>
      </c>
    </row>
    <row r="94" spans="2:8" x14ac:dyDescent="0.25">
      <c r="B94" s="29">
        <v>80</v>
      </c>
      <c r="C94" s="61">
        <v>2000820100085</v>
      </c>
      <c r="D94" s="60" t="s">
        <v>201</v>
      </c>
      <c r="E94" s="16">
        <v>9</v>
      </c>
      <c r="F94" s="16">
        <f t="shared" si="3"/>
        <v>9</v>
      </c>
      <c r="G94" s="5">
        <f t="shared" si="4"/>
        <v>1</v>
      </c>
      <c r="H94" s="16" t="str">
        <f t="shared" si="5"/>
        <v>N</v>
      </c>
    </row>
    <row r="95" spans="2:8" x14ac:dyDescent="0.25">
      <c r="B95" s="29">
        <v>81</v>
      </c>
      <c r="C95" s="61">
        <v>2000820100086</v>
      </c>
      <c r="D95" s="60" t="s">
        <v>202</v>
      </c>
      <c r="E95" s="16">
        <v>31</v>
      </c>
      <c r="F95" s="16">
        <f t="shared" si="3"/>
        <v>31</v>
      </c>
      <c r="G95" s="5">
        <f t="shared" si="4"/>
        <v>1</v>
      </c>
      <c r="H95" s="16" t="str">
        <f t="shared" si="5"/>
        <v>N</v>
      </c>
    </row>
    <row r="96" spans="2:8" x14ac:dyDescent="0.25">
      <c r="B96" s="29">
        <v>82</v>
      </c>
      <c r="C96" s="61">
        <v>2000820100087</v>
      </c>
      <c r="D96" s="60" t="s">
        <v>203</v>
      </c>
      <c r="E96" s="16">
        <v>70</v>
      </c>
      <c r="F96" s="16">
        <f t="shared" si="3"/>
        <v>70</v>
      </c>
      <c r="G96" s="5">
        <f t="shared" si="4"/>
        <v>3</v>
      </c>
      <c r="H96" s="16" t="str">
        <f t="shared" si="5"/>
        <v>Y</v>
      </c>
    </row>
    <row r="97" spans="2:8" x14ac:dyDescent="0.25">
      <c r="B97" s="29">
        <v>83</v>
      </c>
      <c r="C97" s="61">
        <v>2000820100088</v>
      </c>
      <c r="D97" s="60" t="s">
        <v>204</v>
      </c>
      <c r="E97" s="16">
        <v>31</v>
      </c>
      <c r="F97" s="16">
        <f t="shared" si="3"/>
        <v>31</v>
      </c>
      <c r="G97" s="5">
        <f t="shared" si="4"/>
        <v>1</v>
      </c>
      <c r="H97" s="16" t="str">
        <f t="shared" si="5"/>
        <v>N</v>
      </c>
    </row>
    <row r="98" spans="2:8" x14ac:dyDescent="0.25">
      <c r="B98" s="29">
        <v>84</v>
      </c>
      <c r="C98" s="61">
        <v>2000820100089</v>
      </c>
      <c r="D98" s="60" t="s">
        <v>205</v>
      </c>
      <c r="E98" s="16">
        <v>44</v>
      </c>
      <c r="F98" s="16">
        <f t="shared" si="3"/>
        <v>44</v>
      </c>
      <c r="G98" s="5">
        <f t="shared" si="4"/>
        <v>2</v>
      </c>
      <c r="H98" s="16" t="str">
        <f t="shared" si="5"/>
        <v>N</v>
      </c>
    </row>
    <row r="99" spans="2:8" x14ac:dyDescent="0.25">
      <c r="B99" s="29">
        <v>85</v>
      </c>
      <c r="C99" s="61">
        <v>2000820100090</v>
      </c>
      <c r="D99" s="60" t="s">
        <v>206</v>
      </c>
      <c r="E99" s="16">
        <v>47</v>
      </c>
      <c r="F99" s="16">
        <f t="shared" si="3"/>
        <v>47</v>
      </c>
      <c r="G99" s="5">
        <f t="shared" si="4"/>
        <v>2</v>
      </c>
      <c r="H99" s="16" t="str">
        <f t="shared" si="5"/>
        <v>N</v>
      </c>
    </row>
    <row r="100" spans="2:8" x14ac:dyDescent="0.25">
      <c r="B100" s="29">
        <v>86</v>
      </c>
      <c r="C100" s="61">
        <v>2000820100091</v>
      </c>
      <c r="D100" s="60" t="s">
        <v>207</v>
      </c>
      <c r="E100" s="16">
        <v>42</v>
      </c>
      <c r="F100" s="16">
        <f t="shared" si="3"/>
        <v>42</v>
      </c>
      <c r="G100" s="5">
        <f t="shared" si="4"/>
        <v>2</v>
      </c>
      <c r="H100" s="16" t="str">
        <f t="shared" si="5"/>
        <v>N</v>
      </c>
    </row>
    <row r="101" spans="2:8" x14ac:dyDescent="0.25">
      <c r="B101" s="29">
        <v>87</v>
      </c>
      <c r="C101" s="61">
        <v>2000820100092</v>
      </c>
      <c r="D101" s="60" t="s">
        <v>208</v>
      </c>
      <c r="E101" s="16">
        <v>46</v>
      </c>
      <c r="F101" s="16">
        <f t="shared" si="3"/>
        <v>46</v>
      </c>
      <c r="G101" s="5">
        <f t="shared" si="4"/>
        <v>2</v>
      </c>
      <c r="H101" s="16" t="str">
        <f t="shared" si="5"/>
        <v>N</v>
      </c>
    </row>
    <row r="102" spans="2:8" x14ac:dyDescent="0.25">
      <c r="B102" s="29">
        <v>88</v>
      </c>
      <c r="C102" s="61">
        <v>2000820100093</v>
      </c>
      <c r="D102" s="60" t="s">
        <v>209</v>
      </c>
      <c r="E102" s="16">
        <v>35</v>
      </c>
      <c r="F102" s="16">
        <f t="shared" si="3"/>
        <v>35</v>
      </c>
      <c r="G102" s="5">
        <f t="shared" si="4"/>
        <v>1</v>
      </c>
      <c r="H102" s="16" t="str">
        <f t="shared" si="5"/>
        <v>N</v>
      </c>
    </row>
    <row r="103" spans="2:8" x14ac:dyDescent="0.25">
      <c r="B103" s="29">
        <v>89</v>
      </c>
      <c r="C103" s="61">
        <v>2000820100094</v>
      </c>
      <c r="D103" s="60" t="s">
        <v>210</v>
      </c>
      <c r="E103" s="16">
        <v>62</v>
      </c>
      <c r="F103" s="16">
        <f t="shared" si="3"/>
        <v>62</v>
      </c>
      <c r="G103" s="5">
        <f t="shared" si="4"/>
        <v>3</v>
      </c>
      <c r="H103" s="16" t="str">
        <f t="shared" si="5"/>
        <v>Y</v>
      </c>
    </row>
    <row r="104" spans="2:8" x14ac:dyDescent="0.25">
      <c r="B104" s="29">
        <v>90</v>
      </c>
      <c r="C104" s="61">
        <v>2000820100095</v>
      </c>
      <c r="D104" s="60" t="s">
        <v>211</v>
      </c>
      <c r="E104" s="16">
        <v>63</v>
      </c>
      <c r="F104" s="16">
        <f t="shared" si="3"/>
        <v>63</v>
      </c>
      <c r="G104" s="5">
        <f t="shared" si="4"/>
        <v>3</v>
      </c>
      <c r="H104" s="16" t="str">
        <f t="shared" si="5"/>
        <v>Y</v>
      </c>
    </row>
    <row r="105" spans="2:8" x14ac:dyDescent="0.25">
      <c r="B105" s="29">
        <v>91</v>
      </c>
      <c r="C105" s="61">
        <v>2000820100096</v>
      </c>
      <c r="D105" s="60" t="s">
        <v>212</v>
      </c>
      <c r="E105" s="16">
        <v>39</v>
      </c>
      <c r="F105" s="16">
        <f t="shared" si="3"/>
        <v>39</v>
      </c>
      <c r="G105" s="5">
        <f t="shared" si="4"/>
        <v>1</v>
      </c>
      <c r="H105" s="16" t="str">
        <f t="shared" si="5"/>
        <v>N</v>
      </c>
    </row>
    <row r="106" spans="2:8" x14ac:dyDescent="0.25">
      <c r="B106" s="29">
        <v>92</v>
      </c>
      <c r="C106" s="61">
        <v>2000820100097</v>
      </c>
      <c r="D106" s="60" t="s">
        <v>213</v>
      </c>
      <c r="E106" s="16">
        <v>60</v>
      </c>
      <c r="F106" s="16">
        <f t="shared" si="3"/>
        <v>60</v>
      </c>
      <c r="G106" s="5">
        <f t="shared" si="4"/>
        <v>3</v>
      </c>
      <c r="H106" s="16" t="str">
        <f t="shared" si="5"/>
        <v>Y</v>
      </c>
    </row>
    <row r="107" spans="2:8" x14ac:dyDescent="0.25">
      <c r="B107" s="29">
        <v>93</v>
      </c>
      <c r="C107" s="61">
        <v>2000820100098</v>
      </c>
      <c r="D107" s="60" t="s">
        <v>214</v>
      </c>
      <c r="E107" s="16">
        <v>49</v>
      </c>
      <c r="F107" s="16">
        <f t="shared" si="3"/>
        <v>49</v>
      </c>
      <c r="G107" s="5">
        <f t="shared" si="4"/>
        <v>2</v>
      </c>
      <c r="H107" s="16" t="str">
        <f t="shared" si="5"/>
        <v>N</v>
      </c>
    </row>
    <row r="108" spans="2:8" x14ac:dyDescent="0.25">
      <c r="B108" s="29">
        <v>94</v>
      </c>
      <c r="C108" s="61">
        <v>2000820100099</v>
      </c>
      <c r="D108" s="60" t="s">
        <v>215</v>
      </c>
      <c r="E108" s="16">
        <v>38</v>
      </c>
      <c r="F108" s="16">
        <f t="shared" si="3"/>
        <v>38</v>
      </c>
      <c r="G108" s="5">
        <f t="shared" si="4"/>
        <v>1</v>
      </c>
      <c r="H108" s="16" t="str">
        <f t="shared" si="5"/>
        <v>N</v>
      </c>
    </row>
    <row r="109" spans="2:8" x14ac:dyDescent="0.25">
      <c r="B109" s="29">
        <v>95</v>
      </c>
      <c r="C109" s="61">
        <v>2000820100100</v>
      </c>
      <c r="D109" s="60" t="s">
        <v>216</v>
      </c>
      <c r="E109" s="16">
        <v>49</v>
      </c>
      <c r="F109" s="16">
        <f t="shared" si="3"/>
        <v>49</v>
      </c>
      <c r="G109" s="5">
        <f t="shared" si="4"/>
        <v>2</v>
      </c>
      <c r="H109" s="16" t="str">
        <f t="shared" si="5"/>
        <v>N</v>
      </c>
    </row>
    <row r="110" spans="2:8" x14ac:dyDescent="0.25">
      <c r="B110" s="29">
        <v>96</v>
      </c>
      <c r="C110" s="61">
        <v>2000820100101</v>
      </c>
      <c r="D110" s="60" t="s">
        <v>217</v>
      </c>
      <c r="E110" s="16">
        <v>56</v>
      </c>
      <c r="F110" s="16">
        <f t="shared" si="3"/>
        <v>56</v>
      </c>
      <c r="G110" s="5">
        <f t="shared" si="4"/>
        <v>2</v>
      </c>
      <c r="H110" s="16" t="str">
        <f t="shared" si="5"/>
        <v>N</v>
      </c>
    </row>
    <row r="111" spans="2:8" x14ac:dyDescent="0.25">
      <c r="B111" s="29">
        <v>97</v>
      </c>
      <c r="C111" s="61">
        <v>2000820100102</v>
      </c>
      <c r="D111" s="60" t="s">
        <v>218</v>
      </c>
      <c r="E111" s="16">
        <v>12</v>
      </c>
      <c r="F111" s="16">
        <f t="shared" si="3"/>
        <v>12</v>
      </c>
      <c r="G111" s="5">
        <f t="shared" si="4"/>
        <v>1</v>
      </c>
      <c r="H111" s="16" t="str">
        <f t="shared" si="5"/>
        <v>N</v>
      </c>
    </row>
    <row r="112" spans="2:8" x14ac:dyDescent="0.25">
      <c r="B112" s="29">
        <v>98</v>
      </c>
      <c r="C112" s="61">
        <v>2000820100103</v>
      </c>
      <c r="D112" s="60" t="s">
        <v>219</v>
      </c>
      <c r="E112" s="16">
        <v>30</v>
      </c>
      <c r="F112" s="16">
        <f t="shared" si="3"/>
        <v>30</v>
      </c>
      <c r="G112" s="5">
        <f t="shared" si="4"/>
        <v>1</v>
      </c>
      <c r="H112" s="16" t="str">
        <f t="shared" si="5"/>
        <v>N</v>
      </c>
    </row>
    <row r="113" spans="2:8" x14ac:dyDescent="0.25">
      <c r="B113" s="29">
        <v>99</v>
      </c>
      <c r="C113" s="61">
        <v>2000820100104</v>
      </c>
      <c r="D113" s="60" t="s">
        <v>220</v>
      </c>
      <c r="E113" s="16">
        <v>31</v>
      </c>
      <c r="F113" s="16">
        <f t="shared" si="3"/>
        <v>31</v>
      </c>
      <c r="G113" s="5">
        <f t="shared" si="4"/>
        <v>1</v>
      </c>
      <c r="H113" s="16" t="str">
        <f t="shared" si="5"/>
        <v>N</v>
      </c>
    </row>
    <row r="114" spans="2:8" x14ac:dyDescent="0.25">
      <c r="B114" s="29">
        <v>100</v>
      </c>
      <c r="C114" s="61">
        <v>2000820100105</v>
      </c>
      <c r="D114" s="60" t="s">
        <v>221</v>
      </c>
      <c r="E114" s="16">
        <v>17</v>
      </c>
      <c r="F114" s="16">
        <f t="shared" si="3"/>
        <v>17</v>
      </c>
      <c r="G114" s="5">
        <f t="shared" si="4"/>
        <v>1</v>
      </c>
      <c r="H114" s="16" t="str">
        <f t="shared" si="5"/>
        <v>N</v>
      </c>
    </row>
    <row r="115" spans="2:8" x14ac:dyDescent="0.25">
      <c r="B115" s="29">
        <v>101</v>
      </c>
      <c r="C115" s="61">
        <v>2000820100106</v>
      </c>
      <c r="D115" s="60" t="s">
        <v>222</v>
      </c>
      <c r="E115" s="16">
        <v>39</v>
      </c>
      <c r="F115" s="16">
        <f t="shared" si="3"/>
        <v>39</v>
      </c>
      <c r="G115" s="5">
        <f t="shared" si="4"/>
        <v>1</v>
      </c>
      <c r="H115" s="16" t="str">
        <f t="shared" si="5"/>
        <v>N</v>
      </c>
    </row>
    <row r="116" spans="2:8" x14ac:dyDescent="0.25">
      <c r="B116" s="29">
        <v>102</v>
      </c>
      <c r="C116" s="61">
        <v>2000820100107</v>
      </c>
      <c r="D116" s="60" t="s">
        <v>223</v>
      </c>
      <c r="E116" s="16">
        <v>18</v>
      </c>
      <c r="F116" s="16">
        <f t="shared" si="3"/>
        <v>18</v>
      </c>
      <c r="G116" s="5">
        <f t="shared" si="4"/>
        <v>1</v>
      </c>
      <c r="H116" s="16" t="str">
        <f t="shared" si="5"/>
        <v>N</v>
      </c>
    </row>
    <row r="117" spans="2:8" x14ac:dyDescent="0.25">
      <c r="B117" s="29">
        <v>103</v>
      </c>
      <c r="C117" s="61">
        <v>2000820100108</v>
      </c>
      <c r="D117" s="60" t="s">
        <v>224</v>
      </c>
      <c r="E117" s="16">
        <v>56</v>
      </c>
      <c r="F117" s="16">
        <f t="shared" si="3"/>
        <v>56</v>
      </c>
      <c r="G117" s="5">
        <f t="shared" si="4"/>
        <v>2</v>
      </c>
      <c r="H117" s="16" t="str">
        <f t="shared" si="5"/>
        <v>N</v>
      </c>
    </row>
    <row r="118" spans="2:8" x14ac:dyDescent="0.25">
      <c r="B118" s="29">
        <v>104</v>
      </c>
      <c r="C118" s="61">
        <v>2000820100109</v>
      </c>
      <c r="D118" s="60" t="s">
        <v>225</v>
      </c>
      <c r="E118" s="16">
        <v>33</v>
      </c>
      <c r="F118" s="16">
        <f t="shared" si="3"/>
        <v>33</v>
      </c>
      <c r="G118" s="5">
        <f t="shared" si="4"/>
        <v>1</v>
      </c>
      <c r="H118" s="16" t="str">
        <f t="shared" si="5"/>
        <v>N</v>
      </c>
    </row>
    <row r="119" spans="2:8" x14ac:dyDescent="0.25">
      <c r="B119" s="29">
        <v>105</v>
      </c>
      <c r="C119" s="61">
        <v>2000820100110</v>
      </c>
      <c r="D119" s="60" t="s">
        <v>226</v>
      </c>
      <c r="E119" s="16">
        <v>54</v>
      </c>
      <c r="F119" s="16">
        <f t="shared" si="3"/>
        <v>54</v>
      </c>
      <c r="G119" s="5">
        <f t="shared" si="4"/>
        <v>2</v>
      </c>
      <c r="H119" s="16" t="str">
        <f t="shared" si="5"/>
        <v>N</v>
      </c>
    </row>
    <row r="120" spans="2:8" x14ac:dyDescent="0.25">
      <c r="B120" s="29">
        <v>106</v>
      </c>
      <c r="C120" s="61">
        <v>2000820100111</v>
      </c>
      <c r="D120" s="60" t="s">
        <v>227</v>
      </c>
      <c r="E120" s="16">
        <v>46</v>
      </c>
      <c r="F120" s="16">
        <f t="shared" si="3"/>
        <v>46</v>
      </c>
      <c r="G120" s="5">
        <f t="shared" si="4"/>
        <v>2</v>
      </c>
      <c r="H120" s="16" t="str">
        <f t="shared" si="5"/>
        <v>N</v>
      </c>
    </row>
    <row r="121" spans="2:8" x14ac:dyDescent="0.25">
      <c r="B121" s="29">
        <v>107</v>
      </c>
      <c r="C121" s="127">
        <v>2000820100112</v>
      </c>
      <c r="D121" s="126" t="s">
        <v>280</v>
      </c>
      <c r="E121" s="128">
        <v>58</v>
      </c>
      <c r="F121" s="16">
        <f t="shared" si="3"/>
        <v>58</v>
      </c>
      <c r="G121" s="5">
        <f t="shared" si="4"/>
        <v>2</v>
      </c>
      <c r="H121" s="16" t="str">
        <f t="shared" si="5"/>
        <v>N</v>
      </c>
    </row>
    <row r="122" spans="2:8" x14ac:dyDescent="0.25">
      <c r="B122" s="29">
        <v>108</v>
      </c>
      <c r="C122" s="127">
        <v>2000820100113</v>
      </c>
      <c r="D122" s="126" t="s">
        <v>281</v>
      </c>
      <c r="E122" s="128">
        <v>56</v>
      </c>
      <c r="F122" s="16">
        <f t="shared" si="3"/>
        <v>56</v>
      </c>
      <c r="G122" s="5">
        <f t="shared" si="4"/>
        <v>2</v>
      </c>
      <c r="H122" s="16" t="str">
        <f t="shared" si="5"/>
        <v>N</v>
      </c>
    </row>
    <row r="123" spans="2:8" x14ac:dyDescent="0.25">
      <c r="B123" s="29">
        <v>109</v>
      </c>
      <c r="C123" s="127">
        <v>2000820100114</v>
      </c>
      <c r="D123" s="126" t="s">
        <v>282</v>
      </c>
      <c r="E123" s="128">
        <v>30</v>
      </c>
      <c r="F123" s="16">
        <f t="shared" si="3"/>
        <v>30</v>
      </c>
      <c r="G123" s="5">
        <f t="shared" si="4"/>
        <v>1</v>
      </c>
      <c r="H123" s="16" t="str">
        <f t="shared" si="5"/>
        <v>N</v>
      </c>
    </row>
    <row r="124" spans="2:8" x14ac:dyDescent="0.25">
      <c r="B124" s="29">
        <v>110</v>
      </c>
      <c r="C124" s="127">
        <v>2000820100115</v>
      </c>
      <c r="D124" s="126" t="s">
        <v>283</v>
      </c>
      <c r="E124" s="128">
        <v>33</v>
      </c>
      <c r="F124" s="16">
        <f t="shared" si="3"/>
        <v>33</v>
      </c>
      <c r="G124" s="5">
        <f t="shared" si="4"/>
        <v>1</v>
      </c>
      <c r="H124" s="16" t="str">
        <f t="shared" si="5"/>
        <v>N</v>
      </c>
    </row>
    <row r="125" spans="2:8" x14ac:dyDescent="0.25">
      <c r="B125" s="29">
        <v>111</v>
      </c>
      <c r="C125" s="127">
        <v>2000820100116</v>
      </c>
      <c r="D125" s="126" t="s">
        <v>284</v>
      </c>
      <c r="E125" s="128">
        <v>34</v>
      </c>
      <c r="F125" s="16">
        <f t="shared" si="3"/>
        <v>34</v>
      </c>
      <c r="G125" s="5">
        <f t="shared" si="4"/>
        <v>1</v>
      </c>
      <c r="H125" s="16" t="str">
        <f t="shared" si="5"/>
        <v>N</v>
      </c>
    </row>
    <row r="126" spans="2:8" x14ac:dyDescent="0.25">
      <c r="B126" s="29">
        <v>112</v>
      </c>
      <c r="C126" s="127">
        <v>2000820100117</v>
      </c>
      <c r="D126" s="126" t="s">
        <v>285</v>
      </c>
      <c r="E126" s="129">
        <v>24</v>
      </c>
      <c r="F126" s="16">
        <f t="shared" si="3"/>
        <v>24</v>
      </c>
      <c r="G126" s="5">
        <f t="shared" si="4"/>
        <v>1</v>
      </c>
      <c r="H126" s="16" t="str">
        <f t="shared" si="5"/>
        <v>N</v>
      </c>
    </row>
    <row r="127" spans="2:8" x14ac:dyDescent="0.25">
      <c r="B127" s="29">
        <v>113</v>
      </c>
      <c r="C127" s="127">
        <v>2000820100118</v>
      </c>
      <c r="D127" s="126" t="s">
        <v>286</v>
      </c>
      <c r="E127" s="128">
        <v>30</v>
      </c>
      <c r="F127" s="16">
        <f t="shared" si="3"/>
        <v>30</v>
      </c>
      <c r="G127" s="5">
        <f t="shared" si="4"/>
        <v>1</v>
      </c>
      <c r="H127" s="16" t="str">
        <f t="shared" si="5"/>
        <v>N</v>
      </c>
    </row>
    <row r="128" spans="2:8" x14ac:dyDescent="0.25">
      <c r="B128" s="29">
        <v>114</v>
      </c>
      <c r="C128" s="127">
        <v>2000820100119</v>
      </c>
      <c r="D128" s="126" t="s">
        <v>287</v>
      </c>
      <c r="E128" s="128">
        <v>39</v>
      </c>
      <c r="F128" s="16">
        <f t="shared" si="3"/>
        <v>39</v>
      </c>
      <c r="G128" s="5">
        <f t="shared" si="4"/>
        <v>1</v>
      </c>
      <c r="H128" s="16" t="str">
        <f t="shared" si="5"/>
        <v>N</v>
      </c>
    </row>
    <row r="129" spans="2:8" x14ac:dyDescent="0.25">
      <c r="B129" s="29">
        <v>115</v>
      </c>
      <c r="C129" s="127">
        <v>2000820100120</v>
      </c>
      <c r="D129" s="126" t="s">
        <v>288</v>
      </c>
      <c r="E129" s="128">
        <v>58</v>
      </c>
      <c r="F129" s="16">
        <f t="shared" si="3"/>
        <v>58</v>
      </c>
      <c r="G129" s="5">
        <f t="shared" si="4"/>
        <v>2</v>
      </c>
      <c r="H129" s="16" t="str">
        <f t="shared" si="5"/>
        <v>N</v>
      </c>
    </row>
    <row r="130" spans="2:8" x14ac:dyDescent="0.25">
      <c r="B130" s="29">
        <v>116</v>
      </c>
      <c r="C130" s="127">
        <v>2000820100121</v>
      </c>
      <c r="D130" s="126" t="s">
        <v>289</v>
      </c>
      <c r="E130" s="128">
        <v>50</v>
      </c>
      <c r="F130" s="16">
        <f t="shared" si="3"/>
        <v>50</v>
      </c>
      <c r="G130" s="5">
        <f t="shared" si="4"/>
        <v>2</v>
      </c>
      <c r="H130" s="16" t="str">
        <f t="shared" si="5"/>
        <v>N</v>
      </c>
    </row>
    <row r="131" spans="2:8" x14ac:dyDescent="0.25">
      <c r="B131" s="29">
        <v>117</v>
      </c>
      <c r="C131" s="127">
        <v>2000820100122</v>
      </c>
      <c r="D131" s="126" t="s">
        <v>290</v>
      </c>
      <c r="E131" s="128">
        <v>59</v>
      </c>
      <c r="F131" s="16">
        <f t="shared" si="3"/>
        <v>59</v>
      </c>
      <c r="G131" s="5">
        <f t="shared" si="4"/>
        <v>2</v>
      </c>
      <c r="H131" s="16" t="str">
        <f t="shared" si="5"/>
        <v>N</v>
      </c>
    </row>
    <row r="132" spans="2:8" x14ac:dyDescent="0.25">
      <c r="B132" s="29">
        <v>118</v>
      </c>
      <c r="C132" s="127">
        <v>2000820100123</v>
      </c>
      <c r="D132" s="126" t="s">
        <v>291</v>
      </c>
      <c r="E132" s="128">
        <v>38</v>
      </c>
      <c r="F132" s="16">
        <f t="shared" ref="F132:F171" si="6">ROUND((E132/E$14)*100,2)</f>
        <v>38</v>
      </c>
      <c r="G132" s="5">
        <f t="shared" ref="G132:G171" si="7">IF(F132&gt;=60,3,IF(F132&gt;=40,2,1))</f>
        <v>1</v>
      </c>
      <c r="H132" s="16" t="str">
        <f t="shared" ref="H132:H171" si="8">IF(G132=3,"Y","N")</f>
        <v>N</v>
      </c>
    </row>
    <row r="133" spans="2:8" x14ac:dyDescent="0.25">
      <c r="B133" s="29">
        <v>119</v>
      </c>
      <c r="C133" s="127">
        <v>2000820100124</v>
      </c>
      <c r="D133" s="126" t="s">
        <v>292</v>
      </c>
      <c r="E133" s="128">
        <v>58</v>
      </c>
      <c r="F133" s="16">
        <f t="shared" si="6"/>
        <v>58</v>
      </c>
      <c r="G133" s="5">
        <f t="shared" si="7"/>
        <v>2</v>
      </c>
      <c r="H133" s="16" t="str">
        <f t="shared" si="8"/>
        <v>N</v>
      </c>
    </row>
    <row r="134" spans="2:8" x14ac:dyDescent="0.25">
      <c r="B134" s="29">
        <v>120</v>
      </c>
      <c r="C134" s="127">
        <v>2000820100125</v>
      </c>
      <c r="D134" s="126" t="s">
        <v>293</v>
      </c>
      <c r="E134" s="128">
        <v>64</v>
      </c>
      <c r="F134" s="16">
        <f t="shared" si="6"/>
        <v>64</v>
      </c>
      <c r="G134" s="5">
        <f t="shared" si="7"/>
        <v>3</v>
      </c>
      <c r="H134" s="16" t="str">
        <f t="shared" si="8"/>
        <v>Y</v>
      </c>
    </row>
    <row r="135" spans="2:8" x14ac:dyDescent="0.25">
      <c r="B135" s="29">
        <v>121</v>
      </c>
      <c r="C135" s="127">
        <v>2000820100126</v>
      </c>
      <c r="D135" s="126" t="s">
        <v>294</v>
      </c>
      <c r="E135" s="128">
        <v>59</v>
      </c>
      <c r="F135" s="16">
        <f t="shared" si="6"/>
        <v>59</v>
      </c>
      <c r="G135" s="5">
        <f t="shared" si="7"/>
        <v>2</v>
      </c>
      <c r="H135" s="16" t="str">
        <f t="shared" si="8"/>
        <v>N</v>
      </c>
    </row>
    <row r="136" spans="2:8" x14ac:dyDescent="0.25">
      <c r="B136" s="29">
        <v>122</v>
      </c>
      <c r="C136" s="127">
        <v>2000820100127</v>
      </c>
      <c r="D136" s="126" t="s">
        <v>295</v>
      </c>
      <c r="E136" s="128">
        <v>56</v>
      </c>
      <c r="F136" s="16">
        <f t="shared" si="6"/>
        <v>56</v>
      </c>
      <c r="G136" s="5">
        <f t="shared" si="7"/>
        <v>2</v>
      </c>
      <c r="H136" s="16" t="str">
        <f t="shared" si="8"/>
        <v>N</v>
      </c>
    </row>
    <row r="137" spans="2:8" x14ac:dyDescent="0.25">
      <c r="B137" s="29">
        <v>123</v>
      </c>
      <c r="C137" s="127">
        <v>2000820100128</v>
      </c>
      <c r="D137" s="126" t="s">
        <v>296</v>
      </c>
      <c r="E137" s="128">
        <v>81</v>
      </c>
      <c r="F137" s="16">
        <f t="shared" si="6"/>
        <v>81</v>
      </c>
      <c r="G137" s="5">
        <f t="shared" si="7"/>
        <v>3</v>
      </c>
      <c r="H137" s="16" t="str">
        <f t="shared" si="8"/>
        <v>Y</v>
      </c>
    </row>
    <row r="138" spans="2:8" x14ac:dyDescent="0.25">
      <c r="B138" s="29">
        <v>124</v>
      </c>
      <c r="C138" s="127">
        <v>2000820100129</v>
      </c>
      <c r="D138" s="126" t="s">
        <v>297</v>
      </c>
      <c r="E138" s="129">
        <v>7</v>
      </c>
      <c r="F138" s="16">
        <f t="shared" si="6"/>
        <v>7</v>
      </c>
      <c r="G138" s="5">
        <f t="shared" si="7"/>
        <v>1</v>
      </c>
      <c r="H138" s="16" t="str">
        <f t="shared" si="8"/>
        <v>N</v>
      </c>
    </row>
    <row r="139" spans="2:8" x14ac:dyDescent="0.25">
      <c r="B139" s="29">
        <v>125</v>
      </c>
      <c r="C139" s="127">
        <v>2000820100131</v>
      </c>
      <c r="D139" s="126" t="s">
        <v>298</v>
      </c>
      <c r="E139" s="128">
        <v>59</v>
      </c>
      <c r="F139" s="16">
        <f t="shared" si="6"/>
        <v>59</v>
      </c>
      <c r="G139" s="5">
        <f t="shared" si="7"/>
        <v>2</v>
      </c>
      <c r="H139" s="16" t="str">
        <f t="shared" si="8"/>
        <v>N</v>
      </c>
    </row>
    <row r="140" spans="2:8" x14ac:dyDescent="0.25">
      <c r="B140" s="29">
        <v>126</v>
      </c>
      <c r="C140" s="127">
        <v>2000820100132</v>
      </c>
      <c r="D140" s="126" t="s">
        <v>299</v>
      </c>
      <c r="E140" s="128">
        <v>33</v>
      </c>
      <c r="F140" s="16">
        <f t="shared" si="6"/>
        <v>33</v>
      </c>
      <c r="G140" s="5">
        <f t="shared" si="7"/>
        <v>1</v>
      </c>
      <c r="H140" s="16" t="str">
        <f t="shared" si="8"/>
        <v>N</v>
      </c>
    </row>
    <row r="141" spans="2:8" x14ac:dyDescent="0.25">
      <c r="B141" s="29">
        <v>127</v>
      </c>
      <c r="C141" s="127">
        <v>2000820100133</v>
      </c>
      <c r="D141" s="126" t="s">
        <v>300</v>
      </c>
      <c r="E141" s="128">
        <v>52</v>
      </c>
      <c r="F141" s="16">
        <f t="shared" si="6"/>
        <v>52</v>
      </c>
      <c r="G141" s="5">
        <f t="shared" si="7"/>
        <v>2</v>
      </c>
      <c r="H141" s="16" t="str">
        <f t="shared" si="8"/>
        <v>N</v>
      </c>
    </row>
    <row r="142" spans="2:8" x14ac:dyDescent="0.25">
      <c r="B142" s="29">
        <v>128</v>
      </c>
      <c r="C142" s="127">
        <v>2000820100134</v>
      </c>
      <c r="D142" s="126" t="s">
        <v>301</v>
      </c>
      <c r="E142" s="128">
        <v>50</v>
      </c>
      <c r="F142" s="16">
        <f t="shared" si="6"/>
        <v>50</v>
      </c>
      <c r="G142" s="5">
        <f t="shared" si="7"/>
        <v>2</v>
      </c>
      <c r="H142" s="16" t="str">
        <f t="shared" si="8"/>
        <v>N</v>
      </c>
    </row>
    <row r="143" spans="2:8" x14ac:dyDescent="0.25">
      <c r="B143" s="29">
        <v>129</v>
      </c>
      <c r="C143" s="127">
        <v>2000820100135</v>
      </c>
      <c r="D143" s="126" t="s">
        <v>302</v>
      </c>
      <c r="E143" s="128">
        <v>38</v>
      </c>
      <c r="F143" s="16">
        <f t="shared" si="6"/>
        <v>38</v>
      </c>
      <c r="G143" s="5">
        <f t="shared" si="7"/>
        <v>1</v>
      </c>
      <c r="H143" s="16" t="str">
        <f t="shared" si="8"/>
        <v>N</v>
      </c>
    </row>
    <row r="144" spans="2:8" x14ac:dyDescent="0.25">
      <c r="B144" s="29">
        <v>130</v>
      </c>
      <c r="C144" s="127">
        <v>2000820100136</v>
      </c>
      <c r="D144" s="126" t="s">
        <v>303</v>
      </c>
      <c r="E144" s="128">
        <v>63</v>
      </c>
      <c r="F144" s="16">
        <f t="shared" si="6"/>
        <v>63</v>
      </c>
      <c r="G144" s="5">
        <f t="shared" si="7"/>
        <v>3</v>
      </c>
      <c r="H144" s="16" t="str">
        <f t="shared" si="8"/>
        <v>Y</v>
      </c>
    </row>
    <row r="145" spans="2:8" x14ac:dyDescent="0.25">
      <c r="B145" s="29">
        <v>131</v>
      </c>
      <c r="C145" s="127">
        <v>2000820100137</v>
      </c>
      <c r="D145" s="126" t="s">
        <v>304</v>
      </c>
      <c r="E145" s="128">
        <v>61</v>
      </c>
      <c r="F145" s="16">
        <f t="shared" si="6"/>
        <v>61</v>
      </c>
      <c r="G145" s="5">
        <f t="shared" si="7"/>
        <v>3</v>
      </c>
      <c r="H145" s="16" t="str">
        <f t="shared" si="8"/>
        <v>Y</v>
      </c>
    </row>
    <row r="146" spans="2:8" x14ac:dyDescent="0.25">
      <c r="B146" s="29">
        <v>132</v>
      </c>
      <c r="C146" s="127">
        <v>2000820100138</v>
      </c>
      <c r="D146" s="126" t="s">
        <v>305</v>
      </c>
      <c r="E146" s="128">
        <v>69</v>
      </c>
      <c r="F146" s="16">
        <f t="shared" si="6"/>
        <v>69</v>
      </c>
      <c r="G146" s="5">
        <f t="shared" si="7"/>
        <v>3</v>
      </c>
      <c r="H146" s="16" t="str">
        <f t="shared" si="8"/>
        <v>Y</v>
      </c>
    </row>
    <row r="147" spans="2:8" x14ac:dyDescent="0.25">
      <c r="B147" s="29">
        <v>133</v>
      </c>
      <c r="C147" s="127">
        <v>2000820100139</v>
      </c>
      <c r="D147" s="126" t="s">
        <v>306</v>
      </c>
      <c r="E147" s="128">
        <v>30</v>
      </c>
      <c r="F147" s="16">
        <f t="shared" si="6"/>
        <v>30</v>
      </c>
      <c r="G147" s="5">
        <f t="shared" si="7"/>
        <v>1</v>
      </c>
      <c r="H147" s="16" t="str">
        <f t="shared" si="8"/>
        <v>N</v>
      </c>
    </row>
    <row r="148" spans="2:8" x14ac:dyDescent="0.25">
      <c r="B148" s="29">
        <v>134</v>
      </c>
      <c r="C148" s="127">
        <v>2000820100140</v>
      </c>
      <c r="D148" s="126" t="s">
        <v>307</v>
      </c>
      <c r="E148" s="128">
        <v>60</v>
      </c>
      <c r="F148" s="16">
        <f t="shared" si="6"/>
        <v>60</v>
      </c>
      <c r="G148" s="5">
        <f t="shared" si="7"/>
        <v>3</v>
      </c>
      <c r="H148" s="16" t="str">
        <f t="shared" si="8"/>
        <v>Y</v>
      </c>
    </row>
    <row r="149" spans="2:8" x14ac:dyDescent="0.25">
      <c r="B149" s="29">
        <v>135</v>
      </c>
      <c r="C149" s="127">
        <v>2000820100141</v>
      </c>
      <c r="D149" s="126" t="s">
        <v>308</v>
      </c>
      <c r="E149" s="128">
        <v>30</v>
      </c>
      <c r="F149" s="16">
        <f t="shared" si="6"/>
        <v>30</v>
      </c>
      <c r="G149" s="5">
        <f t="shared" si="7"/>
        <v>1</v>
      </c>
      <c r="H149" s="16" t="str">
        <f t="shared" si="8"/>
        <v>N</v>
      </c>
    </row>
    <row r="150" spans="2:8" x14ac:dyDescent="0.25">
      <c r="B150" s="29">
        <v>136</v>
      </c>
      <c r="C150" s="127">
        <v>2000820100142</v>
      </c>
      <c r="D150" s="126" t="s">
        <v>309</v>
      </c>
      <c r="E150" s="128">
        <v>39</v>
      </c>
      <c r="F150" s="16">
        <f t="shared" si="6"/>
        <v>39</v>
      </c>
      <c r="G150" s="5">
        <f t="shared" si="7"/>
        <v>1</v>
      </c>
      <c r="H150" s="16" t="str">
        <f t="shared" si="8"/>
        <v>N</v>
      </c>
    </row>
    <row r="151" spans="2:8" x14ac:dyDescent="0.25">
      <c r="B151" s="29">
        <v>137</v>
      </c>
      <c r="C151" s="127">
        <v>2000820100143</v>
      </c>
      <c r="D151" s="126" t="s">
        <v>310</v>
      </c>
      <c r="E151" s="128">
        <v>34</v>
      </c>
      <c r="F151" s="16">
        <f t="shared" si="6"/>
        <v>34</v>
      </c>
      <c r="G151" s="5">
        <f t="shared" si="7"/>
        <v>1</v>
      </c>
      <c r="H151" s="16" t="str">
        <f t="shared" si="8"/>
        <v>N</v>
      </c>
    </row>
    <row r="152" spans="2:8" x14ac:dyDescent="0.25">
      <c r="B152" s="29">
        <v>138</v>
      </c>
      <c r="C152" s="127">
        <v>2000820100144</v>
      </c>
      <c r="D152" s="126" t="s">
        <v>311</v>
      </c>
      <c r="E152" s="128">
        <v>50</v>
      </c>
      <c r="F152" s="16">
        <f t="shared" si="6"/>
        <v>50</v>
      </c>
      <c r="G152" s="5">
        <f t="shared" si="7"/>
        <v>2</v>
      </c>
      <c r="H152" s="16" t="str">
        <f t="shared" si="8"/>
        <v>N</v>
      </c>
    </row>
    <row r="153" spans="2:8" x14ac:dyDescent="0.25">
      <c r="B153" s="29">
        <v>139</v>
      </c>
      <c r="C153" s="127">
        <v>2000820100145</v>
      </c>
      <c r="D153" s="126" t="s">
        <v>312</v>
      </c>
      <c r="E153" s="128">
        <v>44</v>
      </c>
      <c r="F153" s="16">
        <f t="shared" si="6"/>
        <v>44</v>
      </c>
      <c r="G153" s="5">
        <f t="shared" si="7"/>
        <v>2</v>
      </c>
      <c r="H153" s="16" t="str">
        <f t="shared" si="8"/>
        <v>N</v>
      </c>
    </row>
    <row r="154" spans="2:8" x14ac:dyDescent="0.25">
      <c r="B154" s="29">
        <v>140</v>
      </c>
      <c r="C154" s="127">
        <v>2000820100146</v>
      </c>
      <c r="D154" s="126" t="s">
        <v>313</v>
      </c>
      <c r="E154" s="128">
        <v>53</v>
      </c>
      <c r="F154" s="16">
        <f t="shared" si="6"/>
        <v>53</v>
      </c>
      <c r="G154" s="5">
        <f t="shared" si="7"/>
        <v>2</v>
      </c>
      <c r="H154" s="16" t="str">
        <f t="shared" si="8"/>
        <v>N</v>
      </c>
    </row>
    <row r="155" spans="2:8" x14ac:dyDescent="0.25">
      <c r="B155" s="29">
        <v>141</v>
      </c>
      <c r="C155" s="127">
        <v>2000820100147</v>
      </c>
      <c r="D155" s="126" t="s">
        <v>314</v>
      </c>
      <c r="E155" s="128">
        <v>56</v>
      </c>
      <c r="F155" s="16">
        <f t="shared" si="6"/>
        <v>56</v>
      </c>
      <c r="G155" s="5">
        <f t="shared" si="7"/>
        <v>2</v>
      </c>
      <c r="H155" s="16" t="str">
        <f t="shared" si="8"/>
        <v>N</v>
      </c>
    </row>
    <row r="156" spans="2:8" x14ac:dyDescent="0.25">
      <c r="B156" s="29">
        <v>142</v>
      </c>
      <c r="C156" s="127">
        <v>2000820100148</v>
      </c>
      <c r="D156" s="126" t="s">
        <v>315</v>
      </c>
      <c r="E156" s="128">
        <v>50</v>
      </c>
      <c r="F156" s="16">
        <f t="shared" si="6"/>
        <v>50</v>
      </c>
      <c r="G156" s="5">
        <f t="shared" si="7"/>
        <v>2</v>
      </c>
      <c r="H156" s="16" t="str">
        <f t="shared" si="8"/>
        <v>N</v>
      </c>
    </row>
    <row r="157" spans="2:8" x14ac:dyDescent="0.25">
      <c r="B157" s="29">
        <v>143</v>
      </c>
      <c r="C157" s="127">
        <v>2000820100149</v>
      </c>
      <c r="D157" s="126" t="s">
        <v>316</v>
      </c>
      <c r="E157" s="128">
        <v>73</v>
      </c>
      <c r="F157" s="16">
        <f t="shared" si="6"/>
        <v>73</v>
      </c>
      <c r="G157" s="5">
        <f t="shared" si="7"/>
        <v>3</v>
      </c>
      <c r="H157" s="16" t="str">
        <f t="shared" si="8"/>
        <v>Y</v>
      </c>
    </row>
    <row r="158" spans="2:8" x14ac:dyDescent="0.25">
      <c r="B158" s="29">
        <v>144</v>
      </c>
      <c r="C158" s="127">
        <v>2000820100150</v>
      </c>
      <c r="D158" s="126" t="s">
        <v>317</v>
      </c>
      <c r="E158" s="128">
        <v>49</v>
      </c>
      <c r="F158" s="16">
        <f t="shared" si="6"/>
        <v>49</v>
      </c>
      <c r="G158" s="5">
        <f t="shared" si="7"/>
        <v>2</v>
      </c>
      <c r="H158" s="16" t="str">
        <f t="shared" si="8"/>
        <v>N</v>
      </c>
    </row>
    <row r="159" spans="2:8" x14ac:dyDescent="0.25">
      <c r="B159" s="29">
        <v>145</v>
      </c>
      <c r="C159" s="127">
        <v>2000820100151</v>
      </c>
      <c r="D159" s="126" t="s">
        <v>318</v>
      </c>
      <c r="E159" s="128">
        <v>40</v>
      </c>
      <c r="F159" s="16">
        <f t="shared" si="6"/>
        <v>40</v>
      </c>
      <c r="G159" s="5">
        <f t="shared" si="7"/>
        <v>2</v>
      </c>
      <c r="H159" s="16" t="str">
        <f t="shared" si="8"/>
        <v>N</v>
      </c>
    </row>
    <row r="160" spans="2:8" x14ac:dyDescent="0.25">
      <c r="B160" s="29">
        <v>146</v>
      </c>
      <c r="C160" s="127">
        <v>2000820100152</v>
      </c>
      <c r="D160" s="126" t="s">
        <v>319</v>
      </c>
      <c r="E160" s="128">
        <v>50</v>
      </c>
      <c r="F160" s="16">
        <f t="shared" si="6"/>
        <v>50</v>
      </c>
      <c r="G160" s="5">
        <f t="shared" si="7"/>
        <v>2</v>
      </c>
      <c r="H160" s="16" t="str">
        <f t="shared" si="8"/>
        <v>N</v>
      </c>
    </row>
    <row r="161" spans="2:8" x14ac:dyDescent="0.25">
      <c r="B161" s="29">
        <v>147</v>
      </c>
      <c r="C161" s="127">
        <v>2000820100153</v>
      </c>
      <c r="D161" s="126" t="s">
        <v>320</v>
      </c>
      <c r="E161" s="128">
        <v>58</v>
      </c>
      <c r="F161" s="16">
        <f t="shared" si="6"/>
        <v>58</v>
      </c>
      <c r="G161" s="5">
        <f t="shared" si="7"/>
        <v>2</v>
      </c>
      <c r="H161" s="16" t="str">
        <f t="shared" si="8"/>
        <v>N</v>
      </c>
    </row>
    <row r="162" spans="2:8" x14ac:dyDescent="0.25">
      <c r="B162" s="29">
        <v>148</v>
      </c>
      <c r="C162" s="127">
        <v>2000820100154</v>
      </c>
      <c r="D162" s="126" t="s">
        <v>321</v>
      </c>
      <c r="E162" s="128">
        <v>63</v>
      </c>
      <c r="F162" s="16">
        <f t="shared" si="6"/>
        <v>63</v>
      </c>
      <c r="G162" s="5">
        <f t="shared" si="7"/>
        <v>3</v>
      </c>
      <c r="H162" s="16" t="str">
        <f t="shared" si="8"/>
        <v>Y</v>
      </c>
    </row>
    <row r="163" spans="2:8" x14ac:dyDescent="0.25">
      <c r="B163" s="29">
        <v>149</v>
      </c>
      <c r="C163" s="127">
        <v>2000820100155</v>
      </c>
      <c r="D163" s="126" t="s">
        <v>322</v>
      </c>
      <c r="E163" s="128">
        <v>51</v>
      </c>
      <c r="F163" s="16">
        <f t="shared" si="6"/>
        <v>51</v>
      </c>
      <c r="G163" s="5">
        <f t="shared" si="7"/>
        <v>2</v>
      </c>
      <c r="H163" s="16" t="str">
        <f t="shared" si="8"/>
        <v>N</v>
      </c>
    </row>
    <row r="164" spans="2:8" x14ac:dyDescent="0.25">
      <c r="B164" s="29">
        <v>150</v>
      </c>
      <c r="C164" s="127">
        <v>2000820100156</v>
      </c>
      <c r="D164" s="126" t="s">
        <v>323</v>
      </c>
      <c r="E164" s="128">
        <v>58</v>
      </c>
      <c r="F164" s="16">
        <f t="shared" si="6"/>
        <v>58</v>
      </c>
      <c r="G164" s="5">
        <f t="shared" si="7"/>
        <v>2</v>
      </c>
      <c r="H164" s="16" t="str">
        <f t="shared" si="8"/>
        <v>N</v>
      </c>
    </row>
    <row r="165" spans="2:8" x14ac:dyDescent="0.25">
      <c r="B165" s="29">
        <v>151</v>
      </c>
      <c r="C165" s="127">
        <v>2000820100157</v>
      </c>
      <c r="D165" s="126" t="s">
        <v>324</v>
      </c>
      <c r="E165" s="128">
        <v>30</v>
      </c>
      <c r="F165" s="16">
        <f t="shared" si="6"/>
        <v>30</v>
      </c>
      <c r="G165" s="5">
        <f t="shared" si="7"/>
        <v>1</v>
      </c>
      <c r="H165" s="16" t="str">
        <f t="shared" si="8"/>
        <v>N</v>
      </c>
    </row>
    <row r="166" spans="2:8" x14ac:dyDescent="0.25">
      <c r="B166" s="29">
        <v>152</v>
      </c>
      <c r="C166" s="127">
        <v>2000820100158</v>
      </c>
      <c r="D166" s="126" t="s">
        <v>325</v>
      </c>
      <c r="E166" s="128">
        <v>56</v>
      </c>
      <c r="F166" s="16">
        <f t="shared" si="6"/>
        <v>56</v>
      </c>
      <c r="G166" s="5">
        <f t="shared" si="7"/>
        <v>2</v>
      </c>
      <c r="H166" s="16" t="str">
        <f t="shared" si="8"/>
        <v>N</v>
      </c>
    </row>
    <row r="167" spans="2:8" x14ac:dyDescent="0.25">
      <c r="B167" s="29">
        <v>153</v>
      </c>
      <c r="C167" s="127">
        <v>2100820109001</v>
      </c>
      <c r="D167" s="126" t="s">
        <v>326</v>
      </c>
      <c r="E167" s="128">
        <v>48</v>
      </c>
      <c r="F167" s="16">
        <f t="shared" si="6"/>
        <v>48</v>
      </c>
      <c r="G167" s="5">
        <f t="shared" si="7"/>
        <v>2</v>
      </c>
      <c r="H167" s="16" t="str">
        <f t="shared" si="8"/>
        <v>N</v>
      </c>
    </row>
    <row r="168" spans="2:8" x14ac:dyDescent="0.25">
      <c r="B168" s="29">
        <v>154</v>
      </c>
      <c r="C168" s="127">
        <v>2100820109002</v>
      </c>
      <c r="D168" s="126" t="s">
        <v>327</v>
      </c>
      <c r="E168" s="128">
        <v>43</v>
      </c>
      <c r="F168" s="16">
        <f t="shared" si="6"/>
        <v>43</v>
      </c>
      <c r="G168" s="5">
        <f t="shared" si="7"/>
        <v>2</v>
      </c>
      <c r="H168" s="16" t="str">
        <f t="shared" si="8"/>
        <v>N</v>
      </c>
    </row>
    <row r="169" spans="2:8" x14ac:dyDescent="0.25">
      <c r="B169" s="29">
        <v>155</v>
      </c>
      <c r="C169" s="127">
        <v>2100820109003</v>
      </c>
      <c r="D169" s="126" t="s">
        <v>328</v>
      </c>
      <c r="E169" s="129">
        <v>21</v>
      </c>
      <c r="F169" s="16">
        <f t="shared" si="6"/>
        <v>21</v>
      </c>
      <c r="G169" s="5">
        <f t="shared" si="7"/>
        <v>1</v>
      </c>
      <c r="H169" s="16" t="str">
        <f t="shared" si="8"/>
        <v>N</v>
      </c>
    </row>
    <row r="170" spans="2:8" x14ac:dyDescent="0.25">
      <c r="B170" s="29">
        <v>156</v>
      </c>
      <c r="C170" s="127">
        <v>2100820109004</v>
      </c>
      <c r="D170" s="126" t="s">
        <v>329</v>
      </c>
      <c r="E170" s="128">
        <v>57</v>
      </c>
      <c r="F170" s="16">
        <f t="shared" si="6"/>
        <v>57</v>
      </c>
      <c r="G170" s="5">
        <f t="shared" si="7"/>
        <v>2</v>
      </c>
      <c r="H170" s="16" t="str">
        <f t="shared" si="8"/>
        <v>N</v>
      </c>
    </row>
    <row r="171" spans="2:8" x14ac:dyDescent="0.25">
      <c r="B171" s="29">
        <v>157</v>
      </c>
      <c r="C171" s="127">
        <v>1900820100159</v>
      </c>
      <c r="D171" s="126" t="s">
        <v>330</v>
      </c>
      <c r="E171" s="128">
        <v>43</v>
      </c>
      <c r="F171" s="16">
        <f t="shared" si="6"/>
        <v>43</v>
      </c>
      <c r="G171" s="5">
        <f t="shared" si="7"/>
        <v>2</v>
      </c>
      <c r="H171" s="16" t="str">
        <f t="shared" si="8"/>
        <v>N</v>
      </c>
    </row>
    <row r="172" spans="2:8" x14ac:dyDescent="0.25">
      <c r="B172" s="202"/>
      <c r="C172" s="202"/>
      <c r="D172" s="202"/>
      <c r="E172" s="202"/>
      <c r="F172" s="202"/>
      <c r="G172" s="202"/>
      <c r="H172" s="202"/>
    </row>
    <row r="173" spans="2:8" x14ac:dyDescent="0.25">
      <c r="D173" s="203" t="s">
        <v>105</v>
      </c>
      <c r="E173" s="204"/>
      <c r="F173" s="23">
        <v>3</v>
      </c>
      <c r="G173" s="24">
        <f>COUNTIF(G15:G120,3)</f>
        <v>22</v>
      </c>
    </row>
    <row r="174" spans="2:8" x14ac:dyDescent="0.25">
      <c r="D174" s="205"/>
      <c r="E174" s="206"/>
      <c r="F174" s="25">
        <v>2</v>
      </c>
      <c r="G174" s="24">
        <f>COUNTIF(G15:G120,2)</f>
        <v>47</v>
      </c>
    </row>
    <row r="175" spans="2:8" x14ac:dyDescent="0.25">
      <c r="D175" s="207"/>
      <c r="E175" s="208"/>
      <c r="F175" s="25">
        <v>1</v>
      </c>
      <c r="G175" s="24">
        <f>COUNTIF(G15:G120,1)</f>
        <v>37</v>
      </c>
    </row>
    <row r="176" spans="2:8" x14ac:dyDescent="0.25">
      <c r="D176" s="209" t="s">
        <v>106</v>
      </c>
      <c r="E176" s="209"/>
      <c r="F176" s="209"/>
      <c r="G176" s="20">
        <f>ROUND((G173*3+G174*2+G175*1)/SUM(G173:G175),2)</f>
        <v>1.86</v>
      </c>
    </row>
    <row r="181" spans="2:12" ht="30.75" customHeight="1" x14ac:dyDescent="0.25">
      <c r="B181" s="10" t="s">
        <v>0</v>
      </c>
      <c r="C181" s="10" t="s">
        <v>25</v>
      </c>
      <c r="D181" s="148" t="s">
        <v>143</v>
      </c>
      <c r="E181" s="201"/>
      <c r="F181" s="201"/>
      <c r="G181" s="201"/>
      <c r="H181" s="149"/>
      <c r="I181" s="156" t="s">
        <v>110</v>
      </c>
      <c r="J181" s="156"/>
      <c r="K181" s="156"/>
      <c r="L181" s="156"/>
    </row>
    <row r="182" spans="2:12" x14ac:dyDescent="0.25">
      <c r="B182" s="159" t="str">
        <f>C3</f>
        <v>KCS403</v>
      </c>
      <c r="C182" s="10" t="s">
        <v>26</v>
      </c>
      <c r="D182" s="197">
        <f>ROUND((G173/Process!C$9)*100,2)</f>
        <v>14.01</v>
      </c>
      <c r="E182" s="198"/>
      <c r="F182" s="198"/>
      <c r="G182" s="198"/>
      <c r="H182" s="199"/>
      <c r="I182" s="200">
        <f>ROUND((D182/100)*3,2)</f>
        <v>0.42</v>
      </c>
      <c r="J182" s="200"/>
      <c r="K182" s="200"/>
      <c r="L182" s="200"/>
    </row>
    <row r="183" spans="2:12" x14ac:dyDescent="0.25">
      <c r="B183" s="160"/>
      <c r="C183" s="10" t="s">
        <v>27</v>
      </c>
      <c r="D183" s="197">
        <f>ROUND((G173/Process!C$9)*100,2)</f>
        <v>14.01</v>
      </c>
      <c r="E183" s="198"/>
      <c r="F183" s="198"/>
      <c r="G183" s="198"/>
      <c r="H183" s="199"/>
      <c r="I183" s="200">
        <f>ROUND((D183/100)*3,2)</f>
        <v>0.42</v>
      </c>
      <c r="J183" s="200"/>
      <c r="K183" s="200"/>
      <c r="L183" s="200"/>
    </row>
    <row r="184" spans="2:12" x14ac:dyDescent="0.25">
      <c r="B184" s="160"/>
      <c r="C184" s="10" t="s">
        <v>28</v>
      </c>
      <c r="D184" s="197">
        <f>ROUND((G173/Process!C$9)*100,2)</f>
        <v>14.01</v>
      </c>
      <c r="E184" s="198"/>
      <c r="F184" s="198"/>
      <c r="G184" s="198"/>
      <c r="H184" s="199"/>
      <c r="I184" s="200">
        <f>ROUND((D184/100)*3,2)</f>
        <v>0.42</v>
      </c>
      <c r="J184" s="200"/>
      <c r="K184" s="200"/>
      <c r="L184" s="200"/>
    </row>
    <row r="185" spans="2:12" x14ac:dyDescent="0.25">
      <c r="B185" s="160"/>
      <c r="C185" s="10" t="s">
        <v>29</v>
      </c>
      <c r="D185" s="197">
        <f>ROUND((G173/Process!C$9)*100,2)</f>
        <v>14.01</v>
      </c>
      <c r="E185" s="198"/>
      <c r="F185" s="198"/>
      <c r="G185" s="198"/>
      <c r="H185" s="199"/>
      <c r="I185" s="200">
        <f>ROUND((D185/100)*3,2)</f>
        <v>0.42</v>
      </c>
      <c r="J185" s="200"/>
      <c r="K185" s="200"/>
      <c r="L185" s="200"/>
    </row>
    <row r="186" spans="2:12" x14ac:dyDescent="0.25">
      <c r="B186" s="161"/>
      <c r="C186" s="10" t="s">
        <v>30</v>
      </c>
      <c r="D186" s="197">
        <f>ROUND((G173/Process!C$9)*100,2)</f>
        <v>14.01</v>
      </c>
      <c r="E186" s="198"/>
      <c r="F186" s="198"/>
      <c r="G186" s="198"/>
      <c r="H186" s="199"/>
      <c r="I186" s="200">
        <f>ROUND((D186/100)*3,2)</f>
        <v>0.42</v>
      </c>
      <c r="J186" s="200"/>
      <c r="K186" s="200"/>
      <c r="L186" s="200"/>
    </row>
  </sheetData>
  <mergeCells count="24">
    <mergeCell ref="D181:H181"/>
    <mergeCell ref="I181:L181"/>
    <mergeCell ref="C7:H7"/>
    <mergeCell ref="C2:H2"/>
    <mergeCell ref="C3:H3"/>
    <mergeCell ref="C4:H4"/>
    <mergeCell ref="C5:H5"/>
    <mergeCell ref="C6:H6"/>
    <mergeCell ref="E13:H13"/>
    <mergeCell ref="B172:H172"/>
    <mergeCell ref="D173:E175"/>
    <mergeCell ref="D176:F176"/>
    <mergeCell ref="B10:H10"/>
    <mergeCell ref="B182:B186"/>
    <mergeCell ref="D182:H182"/>
    <mergeCell ref="I182:L182"/>
    <mergeCell ref="D183:H183"/>
    <mergeCell ref="I183:L183"/>
    <mergeCell ref="D186:H186"/>
    <mergeCell ref="I186:L186"/>
    <mergeCell ref="D184:H184"/>
    <mergeCell ref="I184:L184"/>
    <mergeCell ref="D185:H185"/>
    <mergeCell ref="I185:L185"/>
  </mergeCells>
  <pageMargins left="0.7" right="0.7" top="0.75" bottom="0.75" header="0.3" footer="0.3"/>
  <pageSetup scale="9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G185"/>
  <sheetViews>
    <sheetView topLeftCell="AA1" zoomScaleNormal="100" workbookViewId="0">
      <selection activeCell="AL22" sqref="AL22"/>
    </sheetView>
  </sheetViews>
  <sheetFormatPr defaultRowHeight="15" x14ac:dyDescent="0.25"/>
  <cols>
    <col min="1" max="1" width="12.85546875" bestFit="1" customWidth="1"/>
    <col min="2" max="2" width="14.42578125" bestFit="1" customWidth="1"/>
    <col min="3" max="3" width="24" bestFit="1" customWidth="1"/>
    <col min="4" max="8" width="3.85546875" bestFit="1" customWidth="1"/>
    <col min="9" max="9" width="5.28515625" customWidth="1"/>
    <col min="10" max="11" width="3.85546875" bestFit="1" customWidth="1"/>
    <col min="12" max="12" width="3.85546875" customWidth="1"/>
    <col min="13" max="14" width="3.85546875" bestFit="1" customWidth="1"/>
    <col min="15" max="15" width="3.7109375" bestFit="1" customWidth="1"/>
    <col min="16" max="16" width="3.85546875" bestFit="1" customWidth="1"/>
    <col min="17" max="17" width="4.5703125" customWidth="1"/>
    <col min="18" max="19" width="3.85546875" bestFit="1" customWidth="1"/>
    <col min="20" max="20" width="3.7109375" bestFit="1" customWidth="1"/>
    <col min="21" max="21" width="4.140625" customWidth="1"/>
    <col min="22" max="26" width="3.85546875" bestFit="1" customWidth="1"/>
    <col min="27" max="27" width="3.85546875" customWidth="1"/>
    <col min="28" max="32" width="3.85546875" bestFit="1" customWidth="1"/>
    <col min="33" max="33" width="5.7109375" bestFit="1" customWidth="1"/>
    <col min="34" max="34" width="4.5703125" customWidth="1"/>
    <col min="35" max="35" width="5.7109375" customWidth="1"/>
    <col min="36" max="36" width="4" customWidth="1"/>
    <col min="37" max="37" width="5.7109375" bestFit="1" customWidth="1"/>
    <col min="38" max="38" width="5.85546875" customWidth="1"/>
    <col min="39" max="39" width="3.7109375" bestFit="1" customWidth="1"/>
    <col min="40" max="40" width="5.85546875" customWidth="1"/>
    <col min="41" max="41" width="5.28515625" customWidth="1"/>
    <col min="42" max="42" width="5.7109375" bestFit="1" customWidth="1"/>
    <col min="43" max="43" width="5.42578125" customWidth="1"/>
    <col min="44" max="44" width="3.7109375" bestFit="1" customWidth="1"/>
    <col min="45" max="45" width="6" customWidth="1"/>
    <col min="46" max="46" width="4" customWidth="1"/>
    <col min="47" max="47" width="5.7109375" bestFit="1" customWidth="1"/>
    <col min="48" max="48" width="5.42578125" customWidth="1"/>
    <col min="49" max="49" width="3.7109375" bestFit="1" customWidth="1"/>
    <col min="50" max="50" width="6" customWidth="1"/>
    <col min="51" max="51" width="4" customWidth="1"/>
    <col min="52" max="52" width="5.7109375" bestFit="1" customWidth="1"/>
    <col min="53" max="53" width="5.42578125" customWidth="1"/>
    <col min="54" max="54" width="3.7109375" bestFit="1" customWidth="1"/>
    <col min="55" max="55" width="6.140625" customWidth="1"/>
    <col min="56" max="56" width="4.7109375" customWidth="1"/>
    <col min="57" max="57" width="5.7109375" bestFit="1" customWidth="1"/>
    <col min="58" max="58" width="6.28515625" customWidth="1"/>
    <col min="59" max="59" width="3.7109375" bestFit="1" customWidth="1"/>
  </cols>
  <sheetData>
    <row r="2" spans="1:59" x14ac:dyDescent="0.25">
      <c r="A2" s="1" t="str">
        <f>Process!A2</f>
        <v>Course Name</v>
      </c>
      <c r="B2" s="133" t="str">
        <f>Process!B2</f>
        <v>Microprocessor</v>
      </c>
      <c r="C2" s="133"/>
      <c r="D2" s="133"/>
      <c r="E2" s="133"/>
      <c r="F2" s="133"/>
      <c r="G2" s="133"/>
      <c r="P2" s="154" t="s">
        <v>157</v>
      </c>
      <c r="Q2" s="154"/>
      <c r="R2" s="154"/>
      <c r="S2" s="154"/>
      <c r="T2" s="154"/>
      <c r="U2" s="154"/>
      <c r="V2" s="154"/>
      <c r="W2" s="154"/>
      <c r="X2" s="154"/>
      <c r="Y2" s="154"/>
      <c r="Z2" s="154"/>
      <c r="AA2" s="154"/>
      <c r="AB2" s="154"/>
      <c r="AC2" s="154"/>
      <c r="AD2" s="154"/>
      <c r="AE2" s="154"/>
      <c r="AF2" s="154"/>
    </row>
    <row r="3" spans="1:59" x14ac:dyDescent="0.25">
      <c r="A3" s="1" t="str">
        <f>Process!A3</f>
        <v>Course Code</v>
      </c>
      <c r="B3" s="133" t="str">
        <f>Process!B3</f>
        <v>KCS403</v>
      </c>
      <c r="C3" s="133"/>
      <c r="D3" s="133"/>
      <c r="E3" s="133"/>
      <c r="F3" s="133"/>
      <c r="G3" s="133"/>
      <c r="P3" s="154"/>
      <c r="Q3" s="154"/>
      <c r="R3" s="154"/>
      <c r="S3" s="154"/>
      <c r="T3" s="154"/>
      <c r="U3" s="154"/>
      <c r="V3" s="154"/>
      <c r="W3" s="154"/>
      <c r="X3" s="154"/>
      <c r="Y3" s="154"/>
      <c r="Z3" s="154"/>
      <c r="AA3" s="154"/>
      <c r="AB3" s="154"/>
      <c r="AC3" s="154"/>
      <c r="AD3" s="154"/>
      <c r="AE3" s="154"/>
      <c r="AF3" s="154"/>
    </row>
    <row r="4" spans="1:59" x14ac:dyDescent="0.25">
      <c r="A4" s="1" t="str">
        <f>Process!A4</f>
        <v>Batch</v>
      </c>
      <c r="B4" s="133" t="str">
        <f>Process!B4</f>
        <v>2020 2024</v>
      </c>
      <c r="C4" s="133"/>
      <c r="D4" s="133"/>
      <c r="E4" s="133"/>
      <c r="F4" s="133"/>
      <c r="G4" s="133"/>
      <c r="P4" s="5" t="s">
        <v>78</v>
      </c>
      <c r="Q4" s="219" t="s">
        <v>151</v>
      </c>
      <c r="R4" s="219"/>
      <c r="S4" s="219"/>
      <c r="T4" s="219"/>
      <c r="U4" s="219"/>
      <c r="V4" s="219"/>
      <c r="W4" s="219"/>
      <c r="X4" s="219"/>
      <c r="Y4" s="219"/>
      <c r="Z4" s="219"/>
      <c r="AA4" s="219"/>
      <c r="AB4" s="219"/>
      <c r="AC4" s="219"/>
      <c r="AD4" s="219"/>
      <c r="AE4" s="219"/>
      <c r="AF4" s="219"/>
    </row>
    <row r="5" spans="1:59" x14ac:dyDescent="0.25">
      <c r="A5" s="1" t="str">
        <f>Process!A5</f>
        <v>Semester</v>
      </c>
      <c r="B5" s="133">
        <f>Process!B5</f>
        <v>4</v>
      </c>
      <c r="C5" s="133"/>
      <c r="D5" s="133"/>
      <c r="E5" s="133"/>
      <c r="F5" s="133"/>
      <c r="G5" s="133"/>
      <c r="P5" s="5" t="s">
        <v>79</v>
      </c>
      <c r="Q5" s="219" t="s">
        <v>156</v>
      </c>
      <c r="R5" s="219"/>
      <c r="S5" s="219"/>
      <c r="T5" s="219"/>
      <c r="U5" s="219"/>
      <c r="V5" s="219"/>
      <c r="W5" s="219"/>
      <c r="X5" s="219"/>
      <c r="Y5" s="219"/>
      <c r="Z5" s="219"/>
      <c r="AA5" s="219"/>
      <c r="AB5" s="219"/>
      <c r="AC5" s="219"/>
      <c r="AD5" s="219"/>
      <c r="AE5" s="219"/>
      <c r="AF5" s="219"/>
    </row>
    <row r="6" spans="1:59" x14ac:dyDescent="0.25">
      <c r="A6" s="1" t="str">
        <f>Process!A6</f>
        <v>Session</v>
      </c>
      <c r="B6" s="133" t="str">
        <f>Process!B6</f>
        <v>2021 2022</v>
      </c>
      <c r="C6" s="133"/>
      <c r="D6" s="133"/>
      <c r="E6" s="133"/>
      <c r="F6" s="133"/>
      <c r="G6" s="133"/>
      <c r="P6" s="5" t="s">
        <v>80</v>
      </c>
      <c r="Q6" s="219" t="s">
        <v>149</v>
      </c>
      <c r="R6" s="219"/>
      <c r="S6" s="219"/>
      <c r="T6" s="219"/>
      <c r="U6" s="219"/>
      <c r="V6" s="219"/>
      <c r="W6" s="219"/>
      <c r="X6" s="219"/>
      <c r="Y6" s="219"/>
      <c r="Z6" s="219"/>
      <c r="AA6" s="219"/>
      <c r="AB6" s="219"/>
      <c r="AC6" s="219"/>
      <c r="AD6" s="219"/>
      <c r="AE6" s="219"/>
      <c r="AF6" s="219"/>
    </row>
    <row r="7" spans="1:59" x14ac:dyDescent="0.25">
      <c r="A7" s="1" t="str">
        <f>Process!A7</f>
        <v>L:T:P</v>
      </c>
      <c r="B7" s="133" t="str">
        <f>Process!B7</f>
        <v>3.1.0</v>
      </c>
      <c r="C7" s="133"/>
      <c r="D7" s="133"/>
      <c r="E7" s="133"/>
      <c r="F7" s="133"/>
      <c r="G7" s="133"/>
      <c r="P7" s="5" t="s">
        <v>81</v>
      </c>
      <c r="Q7" s="219" t="s">
        <v>150</v>
      </c>
      <c r="R7" s="219"/>
      <c r="S7" s="219"/>
      <c r="T7" s="219"/>
      <c r="U7" s="219"/>
      <c r="V7" s="219"/>
      <c r="W7" s="219"/>
      <c r="X7" s="219"/>
      <c r="Y7" s="219"/>
      <c r="Z7" s="219"/>
      <c r="AA7" s="219"/>
      <c r="AB7" s="219"/>
      <c r="AC7" s="219"/>
      <c r="AD7" s="219"/>
      <c r="AE7" s="219"/>
      <c r="AF7" s="219"/>
    </row>
    <row r="8" spans="1:59" x14ac:dyDescent="0.25">
      <c r="P8" s="5" t="s">
        <v>82</v>
      </c>
      <c r="Q8" s="219" t="s">
        <v>152</v>
      </c>
      <c r="R8" s="219"/>
      <c r="S8" s="219"/>
      <c r="T8" s="219"/>
      <c r="U8" s="219"/>
      <c r="V8" s="219"/>
      <c r="W8" s="219"/>
      <c r="X8" s="219"/>
      <c r="Y8" s="219"/>
      <c r="Z8" s="219"/>
      <c r="AA8" s="219"/>
      <c r="AB8" s="219"/>
      <c r="AC8" s="219"/>
      <c r="AD8" s="219"/>
      <c r="AE8" s="219"/>
      <c r="AF8" s="219"/>
    </row>
    <row r="10" spans="1:59" ht="18.75" x14ac:dyDescent="0.3">
      <c r="B10" s="218" t="s">
        <v>19</v>
      </c>
      <c r="C10" s="218"/>
      <c r="D10" s="218"/>
      <c r="E10" s="218"/>
      <c r="F10" s="218"/>
      <c r="G10" s="218"/>
      <c r="H10" s="218"/>
      <c r="I10" s="218"/>
      <c r="J10" s="218"/>
      <c r="K10" s="218"/>
      <c r="L10" s="218"/>
    </row>
    <row r="11" spans="1:59" ht="18.75" x14ac:dyDescent="0.3">
      <c r="B11" s="31"/>
      <c r="C11" s="31"/>
      <c r="D11" s="31"/>
      <c r="E11" s="31"/>
      <c r="F11" s="31"/>
      <c r="G11" s="31"/>
      <c r="H11" s="31"/>
      <c r="I11" s="31"/>
      <c r="J11" s="31"/>
    </row>
    <row r="12" spans="1:59" x14ac:dyDescent="0.25">
      <c r="J12" s="8"/>
      <c r="K12" s="8"/>
      <c r="L12" s="8"/>
      <c r="M12" s="8"/>
      <c r="N12" s="8"/>
      <c r="O12" s="8"/>
      <c r="P12" s="8"/>
      <c r="Q12" s="8"/>
      <c r="R12" s="8"/>
      <c r="S12" s="8"/>
      <c r="T12" s="8"/>
      <c r="U12" s="8"/>
      <c r="V12" s="8"/>
      <c r="W12" s="8"/>
      <c r="X12" s="8"/>
      <c r="Y12" s="8"/>
      <c r="Z12" s="8"/>
      <c r="AA12" s="8"/>
      <c r="AB12" s="8"/>
      <c r="AC12" s="8"/>
      <c r="AD12" s="8"/>
      <c r="AE12" s="8"/>
      <c r="AF12" s="8"/>
      <c r="AG12" s="8"/>
      <c r="AH12" s="8"/>
      <c r="AI12" s="200" t="s">
        <v>26</v>
      </c>
      <c r="AJ12" s="200"/>
      <c r="AK12" s="200"/>
      <c r="AL12" s="200"/>
      <c r="AM12" s="200"/>
      <c r="AN12" s="200" t="s">
        <v>27</v>
      </c>
      <c r="AO12" s="200"/>
      <c r="AP12" s="200"/>
      <c r="AQ12" s="200"/>
      <c r="AR12" s="200"/>
      <c r="AS12" s="200" t="s">
        <v>28</v>
      </c>
      <c r="AT12" s="200"/>
      <c r="AU12" s="200"/>
      <c r="AV12" s="200"/>
      <c r="AW12" s="200"/>
      <c r="AX12" s="200" t="s">
        <v>29</v>
      </c>
      <c r="AY12" s="200"/>
      <c r="AZ12" s="200"/>
      <c r="BA12" s="200"/>
      <c r="BB12" s="200"/>
      <c r="BC12" s="200" t="s">
        <v>30</v>
      </c>
      <c r="BD12" s="200"/>
      <c r="BE12" s="200"/>
      <c r="BF12" s="200"/>
      <c r="BG12" s="200"/>
    </row>
    <row r="13" spans="1:59" ht="15" customHeight="1" x14ac:dyDescent="0.25">
      <c r="C13" s="13"/>
      <c r="D13" s="19" t="s">
        <v>26</v>
      </c>
      <c r="E13" s="19" t="s">
        <v>27</v>
      </c>
      <c r="F13" s="19" t="s">
        <v>28</v>
      </c>
      <c r="G13" s="19" t="s">
        <v>29</v>
      </c>
      <c r="H13" s="19" t="s">
        <v>30</v>
      </c>
      <c r="J13" s="49" t="s">
        <v>26</v>
      </c>
      <c r="K13" s="49" t="s">
        <v>27</v>
      </c>
      <c r="L13" s="49" t="s">
        <v>28</v>
      </c>
      <c r="M13" s="49" t="s">
        <v>29</v>
      </c>
      <c r="N13" s="49" t="s">
        <v>30</v>
      </c>
      <c r="P13" s="49" t="s">
        <v>26</v>
      </c>
      <c r="Q13" s="49" t="s">
        <v>27</v>
      </c>
      <c r="R13" s="49" t="s">
        <v>28</v>
      </c>
      <c r="S13" s="49" t="s">
        <v>29</v>
      </c>
      <c r="T13" s="49" t="s">
        <v>30</v>
      </c>
      <c r="V13" s="49" t="s">
        <v>26</v>
      </c>
      <c r="W13" s="49" t="s">
        <v>27</v>
      </c>
      <c r="X13" s="49" t="s">
        <v>28</v>
      </c>
      <c r="Y13" s="49" t="s">
        <v>29</v>
      </c>
      <c r="Z13" s="49" t="s">
        <v>30</v>
      </c>
      <c r="AB13" s="49" t="s">
        <v>26</v>
      </c>
      <c r="AC13" s="49" t="s">
        <v>27</v>
      </c>
      <c r="AD13" s="49" t="s">
        <v>28</v>
      </c>
      <c r="AE13" s="49" t="s">
        <v>29</v>
      </c>
      <c r="AF13" s="49" t="s">
        <v>30</v>
      </c>
      <c r="AI13" s="217" t="s">
        <v>113</v>
      </c>
      <c r="AJ13" s="211" t="s">
        <v>114</v>
      </c>
      <c r="AK13" s="211" t="s">
        <v>101</v>
      </c>
      <c r="AL13" s="211" t="s">
        <v>102</v>
      </c>
      <c r="AM13" s="211" t="s">
        <v>103</v>
      </c>
      <c r="AN13" s="211" t="s">
        <v>113</v>
      </c>
      <c r="AO13" s="211" t="s">
        <v>114</v>
      </c>
      <c r="AP13" s="211" t="s">
        <v>101</v>
      </c>
      <c r="AQ13" s="211" t="s">
        <v>102</v>
      </c>
      <c r="AR13" s="211" t="s">
        <v>103</v>
      </c>
      <c r="AS13" s="211" t="s">
        <v>113</v>
      </c>
      <c r="AT13" s="211" t="s">
        <v>114</v>
      </c>
      <c r="AU13" s="211" t="s">
        <v>101</v>
      </c>
      <c r="AV13" s="211" t="s">
        <v>102</v>
      </c>
      <c r="AW13" s="211" t="s">
        <v>103</v>
      </c>
      <c r="AX13" s="211" t="s">
        <v>113</v>
      </c>
      <c r="AY13" s="211" t="s">
        <v>114</v>
      </c>
      <c r="AZ13" s="211" t="s">
        <v>101</v>
      </c>
      <c r="BA13" s="211" t="s">
        <v>102</v>
      </c>
      <c r="BB13" s="211" t="s">
        <v>103</v>
      </c>
      <c r="BC13" s="211" t="s">
        <v>113</v>
      </c>
      <c r="BD13" s="211" t="s">
        <v>114</v>
      </c>
      <c r="BE13" s="211" t="s">
        <v>101</v>
      </c>
      <c r="BF13" s="211" t="s">
        <v>102</v>
      </c>
      <c r="BG13" s="211" t="s">
        <v>103</v>
      </c>
    </row>
    <row r="14" spans="1:59" ht="15" customHeight="1" x14ac:dyDescent="0.25">
      <c r="C14" s="15" t="s">
        <v>97</v>
      </c>
      <c r="D14" s="214" t="s">
        <v>78</v>
      </c>
      <c r="E14" s="215"/>
      <c r="F14" s="215"/>
      <c r="G14" s="215"/>
      <c r="H14" s="216"/>
      <c r="J14" s="214" t="s">
        <v>79</v>
      </c>
      <c r="K14" s="215"/>
      <c r="L14" s="215"/>
      <c r="M14" s="215"/>
      <c r="N14" s="216"/>
      <c r="P14" s="214" t="s">
        <v>80</v>
      </c>
      <c r="Q14" s="215"/>
      <c r="R14" s="215"/>
      <c r="S14" s="215"/>
      <c r="T14" s="216"/>
      <c r="V14" s="214" t="s">
        <v>81</v>
      </c>
      <c r="W14" s="215"/>
      <c r="X14" s="215"/>
      <c r="Y14" s="215"/>
      <c r="Z14" s="216"/>
      <c r="AB14" s="214" t="s">
        <v>82</v>
      </c>
      <c r="AC14" s="215"/>
      <c r="AD14" s="215"/>
      <c r="AE14" s="215"/>
      <c r="AF14" s="216"/>
      <c r="AI14" s="217"/>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row>
    <row r="15" spans="1:59" x14ac:dyDescent="0.25">
      <c r="A15" s="16" t="s">
        <v>98</v>
      </c>
      <c r="B15" s="17" t="s">
        <v>99</v>
      </c>
      <c r="C15" s="16" t="s">
        <v>112</v>
      </c>
      <c r="D15" s="17">
        <v>5</v>
      </c>
      <c r="E15" s="17">
        <v>5</v>
      </c>
      <c r="F15" s="17">
        <v>5</v>
      </c>
      <c r="G15" s="17">
        <v>5</v>
      </c>
      <c r="H15" s="17">
        <v>5</v>
      </c>
      <c r="J15" s="17">
        <v>5</v>
      </c>
      <c r="K15" s="17">
        <v>5</v>
      </c>
      <c r="L15" s="17">
        <v>5</v>
      </c>
      <c r="M15" s="17">
        <v>5</v>
      </c>
      <c r="N15" s="17">
        <v>5</v>
      </c>
      <c r="P15" s="17">
        <v>5</v>
      </c>
      <c r="Q15" s="17">
        <v>5</v>
      </c>
      <c r="R15" s="17">
        <v>5</v>
      </c>
      <c r="S15" s="17">
        <v>5</v>
      </c>
      <c r="T15" s="17">
        <v>5</v>
      </c>
      <c r="V15" s="17">
        <v>5</v>
      </c>
      <c r="W15" s="17">
        <v>5</v>
      </c>
      <c r="X15" s="17">
        <v>5</v>
      </c>
      <c r="Y15" s="17">
        <v>5</v>
      </c>
      <c r="Z15" s="17">
        <v>5</v>
      </c>
      <c r="AB15" s="17">
        <v>5</v>
      </c>
      <c r="AC15" s="17">
        <v>5</v>
      </c>
      <c r="AD15" s="17">
        <v>5</v>
      </c>
      <c r="AE15" s="17">
        <v>5</v>
      </c>
      <c r="AF15" s="17">
        <v>5</v>
      </c>
      <c r="AI15" s="217"/>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row>
    <row r="16" spans="1:59" x14ac:dyDescent="0.25">
      <c r="A16" s="29">
        <v>1</v>
      </c>
      <c r="B16" s="110">
        <v>2000820100001</v>
      </c>
      <c r="C16" s="111" t="s">
        <v>228</v>
      </c>
      <c r="D16" s="17">
        <v>4</v>
      </c>
      <c r="E16" s="17">
        <v>4</v>
      </c>
      <c r="F16" s="17">
        <v>4</v>
      </c>
      <c r="G16" s="17">
        <v>4</v>
      </c>
      <c r="H16" s="17">
        <v>4</v>
      </c>
      <c r="J16" s="17">
        <v>4</v>
      </c>
      <c r="K16" s="17">
        <v>4</v>
      </c>
      <c r="L16" s="17">
        <v>4</v>
      </c>
      <c r="M16" s="17">
        <v>4</v>
      </c>
      <c r="N16" s="17">
        <v>4</v>
      </c>
      <c r="P16" s="17">
        <v>4</v>
      </c>
      <c r="Q16" s="17">
        <v>4</v>
      </c>
      <c r="R16" s="17">
        <v>4</v>
      </c>
      <c r="S16" s="17">
        <v>4</v>
      </c>
      <c r="T16" s="17">
        <v>4</v>
      </c>
      <c r="V16" s="17">
        <v>4</v>
      </c>
      <c r="W16" s="17">
        <v>4</v>
      </c>
      <c r="X16" s="17">
        <v>4</v>
      </c>
      <c r="Y16" s="17">
        <v>4</v>
      </c>
      <c r="Z16" s="17">
        <v>4</v>
      </c>
      <c r="AB16" s="17">
        <v>4</v>
      </c>
      <c r="AC16" s="17">
        <v>4</v>
      </c>
      <c r="AD16" s="17">
        <v>4</v>
      </c>
      <c r="AE16" s="17">
        <v>4</v>
      </c>
      <c r="AF16" s="17">
        <v>4</v>
      </c>
      <c r="AI16" s="20">
        <f t="shared" ref="AI16:AI68" si="0">SUMIFS(D16:AF16,$D$13:$AF$13,"=CO1")</f>
        <v>20</v>
      </c>
      <c r="AJ16" s="20">
        <f t="shared" ref="AJ16:AJ68" si="1">(SUMIFS($D$15:$AF$15,$D$13:$AF$13,"=CO1")-SUMIFS($D$15:$AF$15,$D$13:$AF$13,"=CO1",D16:AF16,""))</f>
        <v>25</v>
      </c>
      <c r="AK16" s="20">
        <f t="shared" ref="AK16:AK68" si="2">IF(AJ16,ROUND((AI16/AJ16)*100,2),"")</f>
        <v>80</v>
      </c>
      <c r="AL16" s="20">
        <f t="shared" ref="AL16:AL68" si="3">IF(AK16&gt;=60,3,IF(AK16&gt;=40,2,1))</f>
        <v>3</v>
      </c>
      <c r="AM16" s="20" t="str">
        <f t="shared" ref="AM16:AM68" si="4">IF(AL16=3,"Y","N")</f>
        <v>Y</v>
      </c>
      <c r="AN16" s="20">
        <f t="shared" ref="AN16:AN68" si="5">SUMIFS(D16:AF16,$D$13:$AF$13,"=CO2")</f>
        <v>20</v>
      </c>
      <c r="AO16" s="20">
        <f t="shared" ref="AO16:AO68" si="6">(SUMIFS($D$15:$AF$15,$D$13:$AF$13,"=CO2")-SUMIFS($D$15:$AF$15,$D$13:$AF$13,"=CO2",D16:AF16,""))</f>
        <v>25</v>
      </c>
      <c r="AP16" s="20">
        <f t="shared" ref="AP16:AP68" si="7">IF(AO16,ROUND((AN16/AO16)*100,2),"")</f>
        <v>80</v>
      </c>
      <c r="AQ16" s="20">
        <f t="shared" ref="AQ16:AQ68" si="8">IF(AP16&gt;=60,3,IF(AP16&gt;=40,2,1))</f>
        <v>3</v>
      </c>
      <c r="AR16" s="20" t="str">
        <f t="shared" ref="AR16:AR68" si="9">IF(AQ16=3,"Y","N")</f>
        <v>Y</v>
      </c>
      <c r="AS16" s="20">
        <f t="shared" ref="AS16:AS68" si="10">SUMIFS(D16:AF16,$D$13:$AF$13,"=CO3")</f>
        <v>20</v>
      </c>
      <c r="AT16" s="20">
        <f t="shared" ref="AT16:AT68" si="11">(SUMIFS($D$15:$AF$15,$D$13:$AF$13,"=CO3")-SUMIFS($D$15:$AF$15,$D$13:$AF$13,"=CO3",D16:AF16,""))</f>
        <v>25</v>
      </c>
      <c r="AU16" s="20">
        <f t="shared" ref="AU16:AU68" si="12">IF(AT16,ROUND((AS16/AT16)*100,2),"")</f>
        <v>80</v>
      </c>
      <c r="AV16" s="20">
        <f t="shared" ref="AV16:AV68" si="13">IF(AU16&gt;=60,3,IF(AU16&gt;=40,2,1))</f>
        <v>3</v>
      </c>
      <c r="AW16" s="20" t="str">
        <f t="shared" ref="AW16:AW68" si="14">IF(AV16=3,"Y","N")</f>
        <v>Y</v>
      </c>
      <c r="AX16" s="20">
        <f t="shared" ref="AX16:AX68" si="15">SUMIFS(D16:AF16,$D$13:$AF$13,"=CO4")</f>
        <v>20</v>
      </c>
      <c r="AY16" s="20">
        <f t="shared" ref="AY16:AY68" si="16">(SUMIFS($D$15:$AF$15,$D$13:$AF$13,"=CO4")-SUMIFS($D$15:$AF$15,$D$13:$AF$13,"=CO4",D16:AF16,""))</f>
        <v>25</v>
      </c>
      <c r="AZ16" s="20">
        <f t="shared" ref="AZ16:AZ68" si="17">IF(AY16,ROUND((AX16/AY16)*100,2),"")</f>
        <v>80</v>
      </c>
      <c r="BA16" s="20">
        <f t="shared" ref="BA16:BA68" si="18">IF(AZ16&gt;=60,3,IF(AZ16&gt;=40,2,1))</f>
        <v>3</v>
      </c>
      <c r="BB16" s="20" t="str">
        <f t="shared" ref="BB16:BB68" si="19">IF(BA16=3,"Y","N")</f>
        <v>Y</v>
      </c>
      <c r="BC16" s="20">
        <f t="shared" ref="BC16:BC68" si="20">SUMIFS(D16:AF16,$D$13:$AF$13,"=CO5")</f>
        <v>20</v>
      </c>
      <c r="BD16" s="20">
        <f t="shared" ref="BD16:BD68" si="21">(SUMIFS($D$15:$AF$15,$D$13:$AF$13,"=CO5")-SUMIFS($D$15:$AF$15,$D$13:$AF$13,"=CO5",D16:AF16,""))</f>
        <v>25</v>
      </c>
      <c r="BE16" s="20">
        <f t="shared" ref="BE16:BE68" si="22">IF(BD16,ROUND((BC16/BD16)*100,2),"")</f>
        <v>80</v>
      </c>
      <c r="BF16" s="20">
        <f t="shared" ref="BF16:BF68" si="23">IF(BE16&gt;=60,3,IF(BE16&gt;=40,2,1))</f>
        <v>3</v>
      </c>
      <c r="BG16" s="20" t="str">
        <f t="shared" ref="BG16:BG68" si="24">IF(BF16=3,"Y","N")</f>
        <v>Y</v>
      </c>
    </row>
    <row r="17" spans="1:59" x14ac:dyDescent="0.25">
      <c r="A17" s="29">
        <v>2</v>
      </c>
      <c r="B17" s="110">
        <v>2000820100002</v>
      </c>
      <c r="C17" s="111" t="s">
        <v>229</v>
      </c>
      <c r="D17" s="17">
        <v>5</v>
      </c>
      <c r="E17" s="17">
        <v>5</v>
      </c>
      <c r="F17" s="17">
        <v>5</v>
      </c>
      <c r="G17" s="17">
        <v>5</v>
      </c>
      <c r="H17" s="17">
        <v>5</v>
      </c>
      <c r="J17" s="17">
        <v>5</v>
      </c>
      <c r="K17" s="17">
        <v>5</v>
      </c>
      <c r="L17" s="17">
        <v>5</v>
      </c>
      <c r="M17" s="17">
        <v>5</v>
      </c>
      <c r="N17" s="17">
        <v>5</v>
      </c>
      <c r="P17" s="17">
        <v>5</v>
      </c>
      <c r="Q17" s="17">
        <v>5</v>
      </c>
      <c r="R17" s="17">
        <v>5</v>
      </c>
      <c r="S17" s="17">
        <v>5</v>
      </c>
      <c r="T17" s="17">
        <v>5</v>
      </c>
      <c r="V17" s="17">
        <v>5</v>
      </c>
      <c r="W17" s="17">
        <v>5</v>
      </c>
      <c r="X17" s="17">
        <v>5</v>
      </c>
      <c r="Y17" s="17">
        <v>5</v>
      </c>
      <c r="Z17" s="17">
        <v>5</v>
      </c>
      <c r="AB17" s="17">
        <v>5</v>
      </c>
      <c r="AC17" s="17">
        <v>5</v>
      </c>
      <c r="AD17" s="17">
        <v>5</v>
      </c>
      <c r="AE17" s="17">
        <v>5</v>
      </c>
      <c r="AF17" s="17">
        <v>5</v>
      </c>
      <c r="AI17" s="20">
        <f t="shared" si="0"/>
        <v>25</v>
      </c>
      <c r="AJ17" s="20">
        <f t="shared" si="1"/>
        <v>25</v>
      </c>
      <c r="AK17" s="20">
        <f t="shared" si="2"/>
        <v>100</v>
      </c>
      <c r="AL17" s="20">
        <f t="shared" si="3"/>
        <v>3</v>
      </c>
      <c r="AM17" s="20" t="str">
        <f t="shared" si="4"/>
        <v>Y</v>
      </c>
      <c r="AN17" s="20">
        <f t="shared" si="5"/>
        <v>25</v>
      </c>
      <c r="AO17" s="20">
        <f t="shared" si="6"/>
        <v>25</v>
      </c>
      <c r="AP17" s="20">
        <f t="shared" si="7"/>
        <v>100</v>
      </c>
      <c r="AQ17" s="20">
        <f t="shared" si="8"/>
        <v>3</v>
      </c>
      <c r="AR17" s="20" t="str">
        <f t="shared" si="9"/>
        <v>Y</v>
      </c>
      <c r="AS17" s="20">
        <f t="shared" si="10"/>
        <v>25</v>
      </c>
      <c r="AT17" s="20">
        <f t="shared" si="11"/>
        <v>25</v>
      </c>
      <c r="AU17" s="20">
        <f t="shared" si="12"/>
        <v>100</v>
      </c>
      <c r="AV17" s="20">
        <f t="shared" si="13"/>
        <v>3</v>
      </c>
      <c r="AW17" s="20" t="str">
        <f t="shared" si="14"/>
        <v>Y</v>
      </c>
      <c r="AX17" s="20">
        <f t="shared" si="15"/>
        <v>25</v>
      </c>
      <c r="AY17" s="20">
        <f t="shared" si="16"/>
        <v>25</v>
      </c>
      <c r="AZ17" s="20">
        <f t="shared" si="17"/>
        <v>100</v>
      </c>
      <c r="BA17" s="20">
        <f t="shared" si="18"/>
        <v>3</v>
      </c>
      <c r="BB17" s="20" t="str">
        <f t="shared" si="19"/>
        <v>Y</v>
      </c>
      <c r="BC17" s="20">
        <f t="shared" si="20"/>
        <v>25</v>
      </c>
      <c r="BD17" s="20">
        <f t="shared" si="21"/>
        <v>25</v>
      </c>
      <c r="BE17" s="20">
        <f t="shared" si="22"/>
        <v>100</v>
      </c>
      <c r="BF17" s="20">
        <f t="shared" si="23"/>
        <v>3</v>
      </c>
      <c r="BG17" s="20" t="str">
        <f t="shared" si="24"/>
        <v>Y</v>
      </c>
    </row>
    <row r="18" spans="1:59" x14ac:dyDescent="0.25">
      <c r="A18" s="29">
        <v>3</v>
      </c>
      <c r="B18" s="110">
        <v>2000820100003</v>
      </c>
      <c r="C18" s="111" t="s">
        <v>230</v>
      </c>
      <c r="D18" s="17">
        <v>5</v>
      </c>
      <c r="E18" s="17">
        <v>5</v>
      </c>
      <c r="F18" s="17">
        <v>3</v>
      </c>
      <c r="G18" s="17">
        <v>4</v>
      </c>
      <c r="H18" s="17">
        <v>4</v>
      </c>
      <c r="J18" s="17">
        <v>4</v>
      </c>
      <c r="K18" s="17">
        <v>5</v>
      </c>
      <c r="L18" s="17">
        <v>3</v>
      </c>
      <c r="M18" s="17">
        <v>5</v>
      </c>
      <c r="N18" s="17">
        <v>3</v>
      </c>
      <c r="P18" s="17">
        <v>3</v>
      </c>
      <c r="Q18" s="17">
        <v>3</v>
      </c>
      <c r="R18" s="17">
        <v>3</v>
      </c>
      <c r="S18" s="17">
        <v>3</v>
      </c>
      <c r="T18" s="17">
        <v>2</v>
      </c>
      <c r="V18" s="17">
        <v>5</v>
      </c>
      <c r="W18" s="17">
        <v>2</v>
      </c>
      <c r="X18" s="17">
        <v>4</v>
      </c>
      <c r="Y18" s="17">
        <v>5</v>
      </c>
      <c r="Z18" s="17">
        <v>5</v>
      </c>
      <c r="AB18" s="17">
        <v>3</v>
      </c>
      <c r="AC18" s="17">
        <v>3</v>
      </c>
      <c r="AD18" s="17">
        <v>4</v>
      </c>
      <c r="AE18" s="17">
        <v>5</v>
      </c>
      <c r="AF18" s="17">
        <v>2</v>
      </c>
      <c r="AI18" s="20">
        <f t="shared" si="0"/>
        <v>20</v>
      </c>
      <c r="AJ18" s="20">
        <f t="shared" si="1"/>
        <v>25</v>
      </c>
      <c r="AK18" s="20">
        <f t="shared" si="2"/>
        <v>80</v>
      </c>
      <c r="AL18" s="20">
        <f t="shared" si="3"/>
        <v>3</v>
      </c>
      <c r="AM18" s="20" t="str">
        <f t="shared" si="4"/>
        <v>Y</v>
      </c>
      <c r="AN18" s="20">
        <f t="shared" si="5"/>
        <v>18</v>
      </c>
      <c r="AO18" s="20">
        <f t="shared" si="6"/>
        <v>25</v>
      </c>
      <c r="AP18" s="20">
        <f t="shared" si="7"/>
        <v>72</v>
      </c>
      <c r="AQ18" s="20">
        <f t="shared" si="8"/>
        <v>3</v>
      </c>
      <c r="AR18" s="20" t="str">
        <f t="shared" si="9"/>
        <v>Y</v>
      </c>
      <c r="AS18" s="20">
        <f t="shared" si="10"/>
        <v>17</v>
      </c>
      <c r="AT18" s="20">
        <f t="shared" si="11"/>
        <v>25</v>
      </c>
      <c r="AU18" s="20">
        <f t="shared" si="12"/>
        <v>68</v>
      </c>
      <c r="AV18" s="20">
        <f t="shared" si="13"/>
        <v>3</v>
      </c>
      <c r="AW18" s="20" t="str">
        <f t="shared" si="14"/>
        <v>Y</v>
      </c>
      <c r="AX18" s="20">
        <f t="shared" si="15"/>
        <v>22</v>
      </c>
      <c r="AY18" s="20">
        <f t="shared" si="16"/>
        <v>25</v>
      </c>
      <c r="AZ18" s="20">
        <f t="shared" si="17"/>
        <v>88</v>
      </c>
      <c r="BA18" s="20">
        <f t="shared" si="18"/>
        <v>3</v>
      </c>
      <c r="BB18" s="20" t="str">
        <f t="shared" si="19"/>
        <v>Y</v>
      </c>
      <c r="BC18" s="20">
        <f t="shared" si="20"/>
        <v>16</v>
      </c>
      <c r="BD18" s="20">
        <f t="shared" si="21"/>
        <v>25</v>
      </c>
      <c r="BE18" s="20">
        <f t="shared" si="22"/>
        <v>64</v>
      </c>
      <c r="BF18" s="20">
        <f t="shared" si="23"/>
        <v>3</v>
      </c>
      <c r="BG18" s="20" t="str">
        <f t="shared" si="24"/>
        <v>Y</v>
      </c>
    </row>
    <row r="19" spans="1:59" x14ac:dyDescent="0.25">
      <c r="A19" s="29">
        <v>4</v>
      </c>
      <c r="B19" s="110">
        <v>2000820100004</v>
      </c>
      <c r="C19" s="111" t="s">
        <v>231</v>
      </c>
      <c r="D19" s="17">
        <v>5</v>
      </c>
      <c r="E19" s="17">
        <v>5</v>
      </c>
      <c r="F19" s="17">
        <v>4</v>
      </c>
      <c r="G19" s="17">
        <v>3</v>
      </c>
      <c r="H19" s="17">
        <v>3</v>
      </c>
      <c r="J19" s="17">
        <v>3</v>
      </c>
      <c r="K19" s="17">
        <v>5</v>
      </c>
      <c r="L19" s="17">
        <v>3</v>
      </c>
      <c r="M19" s="17">
        <v>5</v>
      </c>
      <c r="N19" s="17">
        <v>3</v>
      </c>
      <c r="P19" s="17">
        <v>5</v>
      </c>
      <c r="Q19" s="17">
        <v>5</v>
      </c>
      <c r="R19" s="17">
        <v>3</v>
      </c>
      <c r="S19" s="17">
        <v>4</v>
      </c>
      <c r="T19" s="17">
        <v>5</v>
      </c>
      <c r="V19" s="17">
        <v>5</v>
      </c>
      <c r="W19" s="17">
        <v>1</v>
      </c>
      <c r="X19" s="17">
        <v>3</v>
      </c>
      <c r="Y19" s="17">
        <v>3</v>
      </c>
      <c r="Z19" s="17">
        <v>5</v>
      </c>
      <c r="AB19" s="17">
        <v>4</v>
      </c>
      <c r="AC19" s="17">
        <v>2</v>
      </c>
      <c r="AD19" s="17">
        <v>3</v>
      </c>
      <c r="AE19" s="17">
        <v>3</v>
      </c>
      <c r="AF19" s="17">
        <v>3</v>
      </c>
      <c r="AI19" s="20">
        <f t="shared" si="0"/>
        <v>22</v>
      </c>
      <c r="AJ19" s="20">
        <f t="shared" si="1"/>
        <v>25</v>
      </c>
      <c r="AK19" s="20">
        <f t="shared" si="2"/>
        <v>88</v>
      </c>
      <c r="AL19" s="20">
        <f t="shared" si="3"/>
        <v>3</v>
      </c>
      <c r="AM19" s="20" t="str">
        <f t="shared" si="4"/>
        <v>Y</v>
      </c>
      <c r="AN19" s="20">
        <f t="shared" si="5"/>
        <v>18</v>
      </c>
      <c r="AO19" s="20">
        <f t="shared" si="6"/>
        <v>25</v>
      </c>
      <c r="AP19" s="20">
        <f t="shared" si="7"/>
        <v>72</v>
      </c>
      <c r="AQ19" s="20">
        <f t="shared" si="8"/>
        <v>3</v>
      </c>
      <c r="AR19" s="20" t="str">
        <f t="shared" si="9"/>
        <v>Y</v>
      </c>
      <c r="AS19" s="20">
        <f t="shared" si="10"/>
        <v>16</v>
      </c>
      <c r="AT19" s="20">
        <f t="shared" si="11"/>
        <v>25</v>
      </c>
      <c r="AU19" s="20">
        <f t="shared" si="12"/>
        <v>64</v>
      </c>
      <c r="AV19" s="20">
        <f t="shared" si="13"/>
        <v>3</v>
      </c>
      <c r="AW19" s="20" t="str">
        <f t="shared" si="14"/>
        <v>Y</v>
      </c>
      <c r="AX19" s="20">
        <f t="shared" si="15"/>
        <v>18</v>
      </c>
      <c r="AY19" s="20">
        <f t="shared" si="16"/>
        <v>25</v>
      </c>
      <c r="AZ19" s="20">
        <f t="shared" si="17"/>
        <v>72</v>
      </c>
      <c r="BA19" s="20">
        <f t="shared" si="18"/>
        <v>3</v>
      </c>
      <c r="BB19" s="20" t="str">
        <f t="shared" si="19"/>
        <v>Y</v>
      </c>
      <c r="BC19" s="20">
        <f t="shared" si="20"/>
        <v>19</v>
      </c>
      <c r="BD19" s="20">
        <f t="shared" si="21"/>
        <v>25</v>
      </c>
      <c r="BE19" s="20">
        <f t="shared" si="22"/>
        <v>76</v>
      </c>
      <c r="BF19" s="20">
        <f t="shared" si="23"/>
        <v>3</v>
      </c>
      <c r="BG19" s="20" t="str">
        <f t="shared" si="24"/>
        <v>Y</v>
      </c>
    </row>
    <row r="20" spans="1:59" x14ac:dyDescent="0.25">
      <c r="A20" s="29">
        <v>5</v>
      </c>
      <c r="B20" s="110">
        <v>2000820100005</v>
      </c>
      <c r="C20" s="111" t="s">
        <v>232</v>
      </c>
      <c r="D20" s="17">
        <v>3</v>
      </c>
      <c r="E20" s="17">
        <v>3</v>
      </c>
      <c r="F20" s="17">
        <v>2</v>
      </c>
      <c r="G20" s="17">
        <v>4</v>
      </c>
      <c r="H20" s="17">
        <v>5</v>
      </c>
      <c r="J20" s="17">
        <v>4</v>
      </c>
      <c r="K20" s="17">
        <v>5</v>
      </c>
      <c r="L20" s="17">
        <v>1</v>
      </c>
      <c r="M20" s="17">
        <v>5</v>
      </c>
      <c r="N20" s="17">
        <v>4</v>
      </c>
      <c r="P20" s="17">
        <v>4</v>
      </c>
      <c r="Q20" s="17">
        <v>4</v>
      </c>
      <c r="R20" s="17">
        <v>1</v>
      </c>
      <c r="S20" s="17">
        <v>3</v>
      </c>
      <c r="T20" s="17">
        <v>4</v>
      </c>
      <c r="V20" s="17">
        <v>5</v>
      </c>
      <c r="W20" s="17">
        <v>2</v>
      </c>
      <c r="X20" s="17">
        <v>4</v>
      </c>
      <c r="Y20" s="17">
        <v>5</v>
      </c>
      <c r="Z20" s="17">
        <v>5</v>
      </c>
      <c r="AB20" s="17">
        <v>3</v>
      </c>
      <c r="AC20" s="17">
        <v>1</v>
      </c>
      <c r="AD20" s="17">
        <v>4</v>
      </c>
      <c r="AE20" s="17">
        <v>5</v>
      </c>
      <c r="AF20" s="17">
        <v>4</v>
      </c>
      <c r="AI20" s="20">
        <f t="shared" si="0"/>
        <v>19</v>
      </c>
      <c r="AJ20" s="20">
        <f t="shared" si="1"/>
        <v>25</v>
      </c>
      <c r="AK20" s="20">
        <f t="shared" si="2"/>
        <v>76</v>
      </c>
      <c r="AL20" s="20">
        <f t="shared" si="3"/>
        <v>3</v>
      </c>
      <c r="AM20" s="20" t="str">
        <f t="shared" si="4"/>
        <v>Y</v>
      </c>
      <c r="AN20" s="20">
        <f t="shared" si="5"/>
        <v>15</v>
      </c>
      <c r="AO20" s="20">
        <f t="shared" si="6"/>
        <v>25</v>
      </c>
      <c r="AP20" s="20">
        <f t="shared" si="7"/>
        <v>60</v>
      </c>
      <c r="AQ20" s="20">
        <f t="shared" si="8"/>
        <v>3</v>
      </c>
      <c r="AR20" s="20" t="str">
        <f t="shared" si="9"/>
        <v>Y</v>
      </c>
      <c r="AS20" s="20">
        <f t="shared" si="10"/>
        <v>12</v>
      </c>
      <c r="AT20" s="20">
        <f t="shared" si="11"/>
        <v>25</v>
      </c>
      <c r="AU20" s="20">
        <f t="shared" si="12"/>
        <v>48</v>
      </c>
      <c r="AV20" s="20">
        <f t="shared" si="13"/>
        <v>2</v>
      </c>
      <c r="AW20" s="20" t="str">
        <f t="shared" si="14"/>
        <v>N</v>
      </c>
      <c r="AX20" s="20">
        <f t="shared" si="15"/>
        <v>22</v>
      </c>
      <c r="AY20" s="20">
        <f t="shared" si="16"/>
        <v>25</v>
      </c>
      <c r="AZ20" s="20">
        <f t="shared" si="17"/>
        <v>88</v>
      </c>
      <c r="BA20" s="20">
        <f t="shared" si="18"/>
        <v>3</v>
      </c>
      <c r="BB20" s="20" t="str">
        <f t="shared" si="19"/>
        <v>Y</v>
      </c>
      <c r="BC20" s="20">
        <f t="shared" si="20"/>
        <v>22</v>
      </c>
      <c r="BD20" s="20">
        <f t="shared" si="21"/>
        <v>25</v>
      </c>
      <c r="BE20" s="20">
        <f t="shared" si="22"/>
        <v>88</v>
      </c>
      <c r="BF20" s="20">
        <f t="shared" si="23"/>
        <v>3</v>
      </c>
      <c r="BG20" s="20" t="str">
        <f t="shared" si="24"/>
        <v>Y</v>
      </c>
    </row>
    <row r="21" spans="1:59" x14ac:dyDescent="0.25">
      <c r="A21" s="29">
        <v>6</v>
      </c>
      <c r="B21" s="110">
        <v>2000820100007</v>
      </c>
      <c r="C21" s="111" t="s">
        <v>233</v>
      </c>
      <c r="D21" s="17">
        <v>5</v>
      </c>
      <c r="E21" s="17">
        <v>4</v>
      </c>
      <c r="F21" s="17">
        <v>2</v>
      </c>
      <c r="G21" s="17">
        <v>3</v>
      </c>
      <c r="H21" s="17">
        <v>4</v>
      </c>
      <c r="J21" s="17">
        <v>3</v>
      </c>
      <c r="K21" s="17">
        <v>5</v>
      </c>
      <c r="L21" s="17">
        <v>2</v>
      </c>
      <c r="M21" s="17">
        <v>5</v>
      </c>
      <c r="N21" s="17">
        <v>4</v>
      </c>
      <c r="P21" s="17">
        <v>5</v>
      </c>
      <c r="Q21" s="17">
        <v>5</v>
      </c>
      <c r="R21" s="17">
        <v>2</v>
      </c>
      <c r="S21" s="17">
        <v>5</v>
      </c>
      <c r="T21" s="17">
        <v>4</v>
      </c>
      <c r="V21" s="17">
        <v>5</v>
      </c>
      <c r="W21" s="17">
        <v>1</v>
      </c>
      <c r="X21" s="17">
        <v>3</v>
      </c>
      <c r="Y21" s="17">
        <v>5</v>
      </c>
      <c r="Z21" s="17">
        <v>5</v>
      </c>
      <c r="AB21" s="17">
        <v>4</v>
      </c>
      <c r="AC21" s="17">
        <v>2</v>
      </c>
      <c r="AD21" s="17">
        <v>3</v>
      </c>
      <c r="AE21" s="17">
        <v>5</v>
      </c>
      <c r="AF21" s="17">
        <v>4</v>
      </c>
      <c r="AI21" s="20">
        <f t="shared" si="0"/>
        <v>22</v>
      </c>
      <c r="AJ21" s="20">
        <f t="shared" si="1"/>
        <v>25</v>
      </c>
      <c r="AK21" s="20">
        <f t="shared" si="2"/>
        <v>88</v>
      </c>
      <c r="AL21" s="20">
        <f t="shared" si="3"/>
        <v>3</v>
      </c>
      <c r="AM21" s="20" t="str">
        <f t="shared" si="4"/>
        <v>Y</v>
      </c>
      <c r="AN21" s="20">
        <f t="shared" si="5"/>
        <v>17</v>
      </c>
      <c r="AO21" s="20">
        <f t="shared" si="6"/>
        <v>25</v>
      </c>
      <c r="AP21" s="20">
        <f t="shared" si="7"/>
        <v>68</v>
      </c>
      <c r="AQ21" s="20">
        <f t="shared" si="8"/>
        <v>3</v>
      </c>
      <c r="AR21" s="20" t="str">
        <f t="shared" si="9"/>
        <v>Y</v>
      </c>
      <c r="AS21" s="20">
        <f t="shared" si="10"/>
        <v>12</v>
      </c>
      <c r="AT21" s="20">
        <f t="shared" si="11"/>
        <v>25</v>
      </c>
      <c r="AU21" s="20">
        <f t="shared" si="12"/>
        <v>48</v>
      </c>
      <c r="AV21" s="20">
        <f t="shared" si="13"/>
        <v>2</v>
      </c>
      <c r="AW21" s="20" t="str">
        <f t="shared" si="14"/>
        <v>N</v>
      </c>
      <c r="AX21" s="20">
        <f t="shared" si="15"/>
        <v>23</v>
      </c>
      <c r="AY21" s="20">
        <f t="shared" si="16"/>
        <v>25</v>
      </c>
      <c r="AZ21" s="20">
        <f t="shared" si="17"/>
        <v>92</v>
      </c>
      <c r="BA21" s="20">
        <f t="shared" si="18"/>
        <v>3</v>
      </c>
      <c r="BB21" s="20" t="str">
        <f t="shared" si="19"/>
        <v>Y</v>
      </c>
      <c r="BC21" s="20">
        <f t="shared" si="20"/>
        <v>21</v>
      </c>
      <c r="BD21" s="20">
        <f t="shared" si="21"/>
        <v>25</v>
      </c>
      <c r="BE21" s="20">
        <f t="shared" si="22"/>
        <v>84</v>
      </c>
      <c r="BF21" s="20">
        <f t="shared" si="23"/>
        <v>3</v>
      </c>
      <c r="BG21" s="20" t="str">
        <f t="shared" si="24"/>
        <v>Y</v>
      </c>
    </row>
    <row r="22" spans="1:59" x14ac:dyDescent="0.25">
      <c r="A22" s="29">
        <v>7</v>
      </c>
      <c r="B22" s="110">
        <v>2000820100008</v>
      </c>
      <c r="C22" s="111" t="s">
        <v>234</v>
      </c>
      <c r="D22" s="17">
        <v>5</v>
      </c>
      <c r="E22" s="17">
        <v>2</v>
      </c>
      <c r="F22" s="17">
        <v>3</v>
      </c>
      <c r="G22" s="17">
        <v>4</v>
      </c>
      <c r="H22" s="17">
        <v>3</v>
      </c>
      <c r="J22" s="17">
        <v>4</v>
      </c>
      <c r="K22" s="17">
        <v>5</v>
      </c>
      <c r="L22" s="17">
        <v>3</v>
      </c>
      <c r="M22" s="17">
        <v>5</v>
      </c>
      <c r="N22" s="17">
        <v>4</v>
      </c>
      <c r="P22" s="17">
        <v>3</v>
      </c>
      <c r="Q22" s="17">
        <v>5</v>
      </c>
      <c r="R22" s="17">
        <v>3</v>
      </c>
      <c r="S22" s="17">
        <v>5</v>
      </c>
      <c r="T22" s="17">
        <v>4</v>
      </c>
      <c r="V22" s="17">
        <v>5</v>
      </c>
      <c r="W22" s="17">
        <v>3</v>
      </c>
      <c r="X22" s="17">
        <v>4</v>
      </c>
      <c r="Y22" s="17">
        <v>5</v>
      </c>
      <c r="Z22" s="17">
        <v>5</v>
      </c>
      <c r="AB22" s="17">
        <v>3</v>
      </c>
      <c r="AC22" s="17">
        <v>3</v>
      </c>
      <c r="AD22" s="17">
        <v>4</v>
      </c>
      <c r="AE22" s="17">
        <v>5</v>
      </c>
      <c r="AF22" s="17">
        <v>4</v>
      </c>
      <c r="AI22" s="20">
        <f t="shared" si="0"/>
        <v>20</v>
      </c>
      <c r="AJ22" s="20">
        <f t="shared" si="1"/>
        <v>25</v>
      </c>
      <c r="AK22" s="20">
        <f t="shared" si="2"/>
        <v>80</v>
      </c>
      <c r="AL22" s="20">
        <f t="shared" si="3"/>
        <v>3</v>
      </c>
      <c r="AM22" s="20" t="str">
        <f t="shared" si="4"/>
        <v>Y</v>
      </c>
      <c r="AN22" s="20">
        <f t="shared" si="5"/>
        <v>18</v>
      </c>
      <c r="AO22" s="20">
        <f t="shared" si="6"/>
        <v>25</v>
      </c>
      <c r="AP22" s="20">
        <f t="shared" si="7"/>
        <v>72</v>
      </c>
      <c r="AQ22" s="20">
        <f t="shared" si="8"/>
        <v>3</v>
      </c>
      <c r="AR22" s="20" t="str">
        <f t="shared" si="9"/>
        <v>Y</v>
      </c>
      <c r="AS22" s="20">
        <f t="shared" si="10"/>
        <v>17</v>
      </c>
      <c r="AT22" s="20">
        <f t="shared" si="11"/>
        <v>25</v>
      </c>
      <c r="AU22" s="20">
        <f t="shared" si="12"/>
        <v>68</v>
      </c>
      <c r="AV22" s="20">
        <f t="shared" si="13"/>
        <v>3</v>
      </c>
      <c r="AW22" s="20" t="str">
        <f t="shared" si="14"/>
        <v>Y</v>
      </c>
      <c r="AX22" s="20">
        <f t="shared" si="15"/>
        <v>24</v>
      </c>
      <c r="AY22" s="20">
        <f t="shared" si="16"/>
        <v>25</v>
      </c>
      <c r="AZ22" s="20">
        <f t="shared" si="17"/>
        <v>96</v>
      </c>
      <c r="BA22" s="20">
        <f t="shared" si="18"/>
        <v>3</v>
      </c>
      <c r="BB22" s="20" t="str">
        <f t="shared" si="19"/>
        <v>Y</v>
      </c>
      <c r="BC22" s="20">
        <f t="shared" si="20"/>
        <v>20</v>
      </c>
      <c r="BD22" s="20">
        <f t="shared" si="21"/>
        <v>25</v>
      </c>
      <c r="BE22" s="20">
        <f t="shared" si="22"/>
        <v>80</v>
      </c>
      <c r="BF22" s="20">
        <f t="shared" si="23"/>
        <v>3</v>
      </c>
      <c r="BG22" s="20" t="str">
        <f t="shared" si="24"/>
        <v>Y</v>
      </c>
    </row>
    <row r="23" spans="1:59" x14ac:dyDescent="0.25">
      <c r="A23" s="29">
        <v>8</v>
      </c>
      <c r="B23" s="110">
        <v>2000820100009</v>
      </c>
      <c r="C23" s="111" t="s">
        <v>235</v>
      </c>
      <c r="D23" s="17">
        <v>5</v>
      </c>
      <c r="E23" s="17">
        <v>5</v>
      </c>
      <c r="F23" s="17">
        <v>3</v>
      </c>
      <c r="G23" s="17">
        <v>4</v>
      </c>
      <c r="H23" s="17">
        <v>4</v>
      </c>
      <c r="J23" s="17">
        <v>4</v>
      </c>
      <c r="K23" s="17">
        <v>3</v>
      </c>
      <c r="L23" s="17">
        <v>2</v>
      </c>
      <c r="M23" s="17">
        <v>3</v>
      </c>
      <c r="N23" s="17">
        <v>3</v>
      </c>
      <c r="P23" s="17">
        <v>5</v>
      </c>
      <c r="Q23" s="17">
        <v>5</v>
      </c>
      <c r="R23" s="17">
        <v>2</v>
      </c>
      <c r="S23" s="17">
        <v>4</v>
      </c>
      <c r="T23" s="17">
        <v>5</v>
      </c>
      <c r="V23" s="17">
        <v>3</v>
      </c>
      <c r="W23" s="17">
        <v>1</v>
      </c>
      <c r="X23" s="17">
        <v>4</v>
      </c>
      <c r="Y23" s="17">
        <v>5</v>
      </c>
      <c r="Z23" s="17">
        <v>3</v>
      </c>
      <c r="AB23" s="17">
        <v>3</v>
      </c>
      <c r="AC23" s="17">
        <v>2</v>
      </c>
      <c r="AD23" s="17">
        <v>3</v>
      </c>
      <c r="AE23" s="17">
        <v>3</v>
      </c>
      <c r="AF23" s="17">
        <v>5</v>
      </c>
      <c r="AI23" s="20">
        <f t="shared" si="0"/>
        <v>20</v>
      </c>
      <c r="AJ23" s="20">
        <f t="shared" si="1"/>
        <v>25</v>
      </c>
      <c r="AK23" s="20">
        <f t="shared" si="2"/>
        <v>80</v>
      </c>
      <c r="AL23" s="20">
        <f t="shared" si="3"/>
        <v>3</v>
      </c>
      <c r="AM23" s="20" t="str">
        <f t="shared" si="4"/>
        <v>Y</v>
      </c>
      <c r="AN23" s="20">
        <f t="shared" si="5"/>
        <v>16</v>
      </c>
      <c r="AO23" s="20">
        <f t="shared" si="6"/>
        <v>25</v>
      </c>
      <c r="AP23" s="20">
        <f t="shared" si="7"/>
        <v>64</v>
      </c>
      <c r="AQ23" s="20">
        <f t="shared" si="8"/>
        <v>3</v>
      </c>
      <c r="AR23" s="20" t="str">
        <f t="shared" si="9"/>
        <v>Y</v>
      </c>
      <c r="AS23" s="20">
        <f t="shared" si="10"/>
        <v>14</v>
      </c>
      <c r="AT23" s="20">
        <f t="shared" si="11"/>
        <v>25</v>
      </c>
      <c r="AU23" s="20">
        <f t="shared" si="12"/>
        <v>56</v>
      </c>
      <c r="AV23" s="20">
        <f t="shared" si="13"/>
        <v>2</v>
      </c>
      <c r="AW23" s="20" t="str">
        <f t="shared" si="14"/>
        <v>N</v>
      </c>
      <c r="AX23" s="20">
        <f t="shared" si="15"/>
        <v>19</v>
      </c>
      <c r="AY23" s="20">
        <f t="shared" si="16"/>
        <v>25</v>
      </c>
      <c r="AZ23" s="20">
        <f t="shared" si="17"/>
        <v>76</v>
      </c>
      <c r="BA23" s="20">
        <f t="shared" si="18"/>
        <v>3</v>
      </c>
      <c r="BB23" s="20" t="str">
        <f t="shared" si="19"/>
        <v>Y</v>
      </c>
      <c r="BC23" s="20">
        <f t="shared" si="20"/>
        <v>20</v>
      </c>
      <c r="BD23" s="20">
        <f t="shared" si="21"/>
        <v>25</v>
      </c>
      <c r="BE23" s="20">
        <f t="shared" si="22"/>
        <v>80</v>
      </c>
      <c r="BF23" s="20">
        <f t="shared" si="23"/>
        <v>3</v>
      </c>
      <c r="BG23" s="20" t="str">
        <f t="shared" si="24"/>
        <v>Y</v>
      </c>
    </row>
    <row r="24" spans="1:59" x14ac:dyDescent="0.25">
      <c r="A24" s="29">
        <v>9</v>
      </c>
      <c r="B24" s="110">
        <v>2000820100010</v>
      </c>
      <c r="C24" s="111" t="s">
        <v>236</v>
      </c>
      <c r="D24" s="17">
        <v>2</v>
      </c>
      <c r="E24" s="17">
        <v>2</v>
      </c>
      <c r="F24" s="17">
        <v>2</v>
      </c>
      <c r="G24" s="17">
        <v>2</v>
      </c>
      <c r="H24" s="17">
        <v>2</v>
      </c>
      <c r="J24" s="17">
        <v>2</v>
      </c>
      <c r="K24" s="17">
        <v>2</v>
      </c>
      <c r="L24" s="17">
        <v>2</v>
      </c>
      <c r="M24" s="17">
        <v>2</v>
      </c>
      <c r="N24" s="17">
        <v>2</v>
      </c>
      <c r="P24" s="17">
        <v>2</v>
      </c>
      <c r="Q24" s="17">
        <v>2</v>
      </c>
      <c r="R24" s="17">
        <v>2</v>
      </c>
      <c r="S24" s="17">
        <v>2</v>
      </c>
      <c r="T24" s="17">
        <v>2</v>
      </c>
      <c r="V24" s="17">
        <v>2</v>
      </c>
      <c r="W24" s="17">
        <v>2</v>
      </c>
      <c r="X24" s="17">
        <v>2</v>
      </c>
      <c r="Y24" s="17">
        <v>2</v>
      </c>
      <c r="Z24" s="17">
        <v>2</v>
      </c>
      <c r="AB24" s="17">
        <v>2</v>
      </c>
      <c r="AC24" s="17">
        <v>2</v>
      </c>
      <c r="AD24" s="17">
        <v>2</v>
      </c>
      <c r="AE24" s="17">
        <v>2</v>
      </c>
      <c r="AF24" s="17">
        <v>2</v>
      </c>
      <c r="AI24" s="20">
        <f t="shared" si="0"/>
        <v>10</v>
      </c>
      <c r="AJ24" s="20">
        <f t="shared" si="1"/>
        <v>25</v>
      </c>
      <c r="AK24" s="20">
        <f t="shared" si="2"/>
        <v>40</v>
      </c>
      <c r="AL24" s="20">
        <f t="shared" si="3"/>
        <v>2</v>
      </c>
      <c r="AM24" s="20" t="str">
        <f t="shared" si="4"/>
        <v>N</v>
      </c>
      <c r="AN24" s="20">
        <f t="shared" si="5"/>
        <v>10</v>
      </c>
      <c r="AO24" s="20">
        <f t="shared" si="6"/>
        <v>25</v>
      </c>
      <c r="AP24" s="20">
        <f t="shared" si="7"/>
        <v>40</v>
      </c>
      <c r="AQ24" s="20">
        <f t="shared" si="8"/>
        <v>2</v>
      </c>
      <c r="AR24" s="20" t="str">
        <f t="shared" si="9"/>
        <v>N</v>
      </c>
      <c r="AS24" s="20">
        <f t="shared" si="10"/>
        <v>10</v>
      </c>
      <c r="AT24" s="20">
        <f t="shared" si="11"/>
        <v>25</v>
      </c>
      <c r="AU24" s="20">
        <f t="shared" si="12"/>
        <v>40</v>
      </c>
      <c r="AV24" s="20">
        <f t="shared" si="13"/>
        <v>2</v>
      </c>
      <c r="AW24" s="20" t="str">
        <f t="shared" si="14"/>
        <v>N</v>
      </c>
      <c r="AX24" s="20">
        <f t="shared" si="15"/>
        <v>10</v>
      </c>
      <c r="AY24" s="20">
        <f t="shared" si="16"/>
        <v>25</v>
      </c>
      <c r="AZ24" s="20">
        <f t="shared" si="17"/>
        <v>40</v>
      </c>
      <c r="BA24" s="20">
        <f t="shared" si="18"/>
        <v>2</v>
      </c>
      <c r="BB24" s="20" t="str">
        <f t="shared" si="19"/>
        <v>N</v>
      </c>
      <c r="BC24" s="20">
        <f t="shared" si="20"/>
        <v>10</v>
      </c>
      <c r="BD24" s="20">
        <f t="shared" si="21"/>
        <v>25</v>
      </c>
      <c r="BE24" s="20">
        <f t="shared" si="22"/>
        <v>40</v>
      </c>
      <c r="BF24" s="20">
        <f t="shared" si="23"/>
        <v>2</v>
      </c>
      <c r="BG24" s="20" t="str">
        <f t="shared" si="24"/>
        <v>N</v>
      </c>
    </row>
    <row r="25" spans="1:59" x14ac:dyDescent="0.25">
      <c r="A25" s="29">
        <v>10</v>
      </c>
      <c r="B25" s="110">
        <v>2000820100011</v>
      </c>
      <c r="C25" s="111" t="s">
        <v>237</v>
      </c>
      <c r="D25" s="17">
        <v>5</v>
      </c>
      <c r="E25" s="17">
        <v>5</v>
      </c>
      <c r="F25" s="17">
        <v>2</v>
      </c>
      <c r="G25" s="17">
        <v>5</v>
      </c>
      <c r="H25" s="17">
        <v>4</v>
      </c>
      <c r="J25" s="17">
        <v>5</v>
      </c>
      <c r="K25" s="17">
        <v>5</v>
      </c>
      <c r="L25" s="17">
        <v>2</v>
      </c>
      <c r="M25" s="17">
        <v>5</v>
      </c>
      <c r="N25" s="17">
        <v>3</v>
      </c>
      <c r="P25" s="17">
        <v>5</v>
      </c>
      <c r="Q25" s="17">
        <v>3</v>
      </c>
      <c r="R25" s="17">
        <v>2</v>
      </c>
      <c r="S25" s="17">
        <v>5</v>
      </c>
      <c r="T25" s="17">
        <v>5</v>
      </c>
      <c r="V25" s="17">
        <v>5</v>
      </c>
      <c r="W25" s="17">
        <v>4</v>
      </c>
      <c r="X25" s="17">
        <v>5</v>
      </c>
      <c r="Y25" s="17">
        <v>5</v>
      </c>
      <c r="Z25" s="17">
        <v>5</v>
      </c>
      <c r="AB25" s="17">
        <v>4</v>
      </c>
      <c r="AC25" s="17">
        <v>4</v>
      </c>
      <c r="AD25" s="17">
        <v>5</v>
      </c>
      <c r="AE25" s="17">
        <v>3</v>
      </c>
      <c r="AF25" s="17">
        <v>3</v>
      </c>
      <c r="AI25" s="20">
        <f t="shared" si="0"/>
        <v>24</v>
      </c>
      <c r="AJ25" s="20">
        <f t="shared" si="1"/>
        <v>25</v>
      </c>
      <c r="AK25" s="20">
        <f t="shared" si="2"/>
        <v>96</v>
      </c>
      <c r="AL25" s="20">
        <f t="shared" si="3"/>
        <v>3</v>
      </c>
      <c r="AM25" s="20" t="str">
        <f t="shared" si="4"/>
        <v>Y</v>
      </c>
      <c r="AN25" s="20">
        <f t="shared" si="5"/>
        <v>21</v>
      </c>
      <c r="AO25" s="20">
        <f t="shared" si="6"/>
        <v>25</v>
      </c>
      <c r="AP25" s="20">
        <f t="shared" si="7"/>
        <v>84</v>
      </c>
      <c r="AQ25" s="20">
        <f t="shared" si="8"/>
        <v>3</v>
      </c>
      <c r="AR25" s="20" t="str">
        <f t="shared" si="9"/>
        <v>Y</v>
      </c>
      <c r="AS25" s="20">
        <f t="shared" si="10"/>
        <v>16</v>
      </c>
      <c r="AT25" s="20">
        <f t="shared" si="11"/>
        <v>25</v>
      </c>
      <c r="AU25" s="20">
        <f t="shared" si="12"/>
        <v>64</v>
      </c>
      <c r="AV25" s="20">
        <f t="shared" si="13"/>
        <v>3</v>
      </c>
      <c r="AW25" s="20" t="str">
        <f t="shared" si="14"/>
        <v>Y</v>
      </c>
      <c r="AX25" s="20">
        <f t="shared" si="15"/>
        <v>23</v>
      </c>
      <c r="AY25" s="20">
        <f t="shared" si="16"/>
        <v>25</v>
      </c>
      <c r="AZ25" s="20">
        <f t="shared" si="17"/>
        <v>92</v>
      </c>
      <c r="BA25" s="20">
        <f t="shared" si="18"/>
        <v>3</v>
      </c>
      <c r="BB25" s="20" t="str">
        <f t="shared" si="19"/>
        <v>Y</v>
      </c>
      <c r="BC25" s="20">
        <f t="shared" si="20"/>
        <v>20</v>
      </c>
      <c r="BD25" s="20">
        <f t="shared" si="21"/>
        <v>25</v>
      </c>
      <c r="BE25" s="20">
        <f t="shared" si="22"/>
        <v>80</v>
      </c>
      <c r="BF25" s="20">
        <f t="shared" si="23"/>
        <v>3</v>
      </c>
      <c r="BG25" s="20" t="str">
        <f t="shared" si="24"/>
        <v>Y</v>
      </c>
    </row>
    <row r="26" spans="1:59" x14ac:dyDescent="0.25">
      <c r="A26" s="29">
        <v>11</v>
      </c>
      <c r="B26" s="110">
        <v>2000820100012</v>
      </c>
      <c r="C26" s="111" t="s">
        <v>238</v>
      </c>
      <c r="D26" s="17">
        <v>5</v>
      </c>
      <c r="E26" s="17">
        <v>4</v>
      </c>
      <c r="F26" s="17">
        <v>1</v>
      </c>
      <c r="G26" s="17">
        <v>5</v>
      </c>
      <c r="H26" s="17">
        <v>3</v>
      </c>
      <c r="J26" s="17">
        <v>5</v>
      </c>
      <c r="K26" s="17">
        <v>4</v>
      </c>
      <c r="L26" s="17">
        <v>5</v>
      </c>
      <c r="M26" s="17">
        <v>5</v>
      </c>
      <c r="N26" s="17">
        <v>3</v>
      </c>
      <c r="P26" s="17">
        <v>5</v>
      </c>
      <c r="Q26" s="17">
        <v>5</v>
      </c>
      <c r="R26" s="17">
        <v>5</v>
      </c>
      <c r="S26" s="17">
        <v>4</v>
      </c>
      <c r="T26" s="17">
        <v>4</v>
      </c>
      <c r="V26" s="17">
        <v>5</v>
      </c>
      <c r="W26" s="17">
        <v>4</v>
      </c>
      <c r="X26" s="17">
        <v>5</v>
      </c>
      <c r="Y26" s="17">
        <v>5</v>
      </c>
      <c r="Z26" s="17">
        <v>5</v>
      </c>
      <c r="AB26" s="17">
        <v>5</v>
      </c>
      <c r="AC26" s="17">
        <v>3</v>
      </c>
      <c r="AD26" s="17">
        <v>5</v>
      </c>
      <c r="AE26" s="17">
        <v>5</v>
      </c>
      <c r="AF26" s="17">
        <v>3</v>
      </c>
      <c r="AI26" s="20">
        <f t="shared" si="0"/>
        <v>25</v>
      </c>
      <c r="AJ26" s="20">
        <f t="shared" si="1"/>
        <v>25</v>
      </c>
      <c r="AK26" s="20">
        <f t="shared" si="2"/>
        <v>100</v>
      </c>
      <c r="AL26" s="20">
        <f t="shared" si="3"/>
        <v>3</v>
      </c>
      <c r="AM26" s="20" t="str">
        <f t="shared" si="4"/>
        <v>Y</v>
      </c>
      <c r="AN26" s="20">
        <f t="shared" si="5"/>
        <v>20</v>
      </c>
      <c r="AO26" s="20">
        <f t="shared" si="6"/>
        <v>25</v>
      </c>
      <c r="AP26" s="20">
        <f t="shared" si="7"/>
        <v>80</v>
      </c>
      <c r="AQ26" s="20">
        <f t="shared" si="8"/>
        <v>3</v>
      </c>
      <c r="AR26" s="20" t="str">
        <f t="shared" si="9"/>
        <v>Y</v>
      </c>
      <c r="AS26" s="20">
        <f t="shared" si="10"/>
        <v>21</v>
      </c>
      <c r="AT26" s="20">
        <f t="shared" si="11"/>
        <v>25</v>
      </c>
      <c r="AU26" s="20">
        <f t="shared" si="12"/>
        <v>84</v>
      </c>
      <c r="AV26" s="20">
        <f t="shared" si="13"/>
        <v>3</v>
      </c>
      <c r="AW26" s="20" t="str">
        <f t="shared" si="14"/>
        <v>Y</v>
      </c>
      <c r="AX26" s="20">
        <f t="shared" si="15"/>
        <v>24</v>
      </c>
      <c r="AY26" s="20">
        <f t="shared" si="16"/>
        <v>25</v>
      </c>
      <c r="AZ26" s="20">
        <f t="shared" si="17"/>
        <v>96</v>
      </c>
      <c r="BA26" s="20">
        <f t="shared" si="18"/>
        <v>3</v>
      </c>
      <c r="BB26" s="20" t="str">
        <f t="shared" si="19"/>
        <v>Y</v>
      </c>
      <c r="BC26" s="20">
        <f t="shared" si="20"/>
        <v>18</v>
      </c>
      <c r="BD26" s="20">
        <f t="shared" si="21"/>
        <v>25</v>
      </c>
      <c r="BE26" s="20">
        <f t="shared" si="22"/>
        <v>72</v>
      </c>
      <c r="BF26" s="20">
        <f t="shared" si="23"/>
        <v>3</v>
      </c>
      <c r="BG26" s="20" t="str">
        <f t="shared" si="24"/>
        <v>Y</v>
      </c>
    </row>
    <row r="27" spans="1:59" x14ac:dyDescent="0.25">
      <c r="A27" s="29">
        <v>12</v>
      </c>
      <c r="B27" s="110">
        <v>2000820100013</v>
      </c>
      <c r="C27" s="111" t="s">
        <v>239</v>
      </c>
      <c r="D27" s="17">
        <v>5</v>
      </c>
      <c r="E27" s="17">
        <v>5</v>
      </c>
      <c r="F27" s="17">
        <v>2</v>
      </c>
      <c r="G27" s="17">
        <v>5</v>
      </c>
      <c r="H27" s="17">
        <v>4</v>
      </c>
      <c r="J27" s="17">
        <v>5</v>
      </c>
      <c r="K27" s="17">
        <v>5</v>
      </c>
      <c r="L27" s="17">
        <v>3</v>
      </c>
      <c r="M27" s="17">
        <v>5</v>
      </c>
      <c r="N27" s="17">
        <v>2</v>
      </c>
      <c r="P27" s="17">
        <v>5</v>
      </c>
      <c r="Q27" s="17">
        <v>5</v>
      </c>
      <c r="R27" s="17">
        <v>3</v>
      </c>
      <c r="S27" s="17">
        <v>4</v>
      </c>
      <c r="T27" s="17">
        <v>5</v>
      </c>
      <c r="V27" s="17">
        <v>5</v>
      </c>
      <c r="W27" s="17">
        <v>3</v>
      </c>
      <c r="X27" s="17">
        <v>5</v>
      </c>
      <c r="Y27" s="17">
        <v>5</v>
      </c>
      <c r="Z27" s="17">
        <v>5</v>
      </c>
      <c r="AB27" s="17">
        <v>3</v>
      </c>
      <c r="AC27" s="17">
        <v>2</v>
      </c>
      <c r="AD27" s="17">
        <v>4</v>
      </c>
      <c r="AE27" s="17">
        <v>5</v>
      </c>
      <c r="AF27" s="17">
        <v>3</v>
      </c>
      <c r="AI27" s="20">
        <f t="shared" si="0"/>
        <v>23</v>
      </c>
      <c r="AJ27" s="20">
        <f t="shared" si="1"/>
        <v>25</v>
      </c>
      <c r="AK27" s="20">
        <f t="shared" si="2"/>
        <v>92</v>
      </c>
      <c r="AL27" s="20">
        <f t="shared" si="3"/>
        <v>3</v>
      </c>
      <c r="AM27" s="20" t="str">
        <f t="shared" si="4"/>
        <v>Y</v>
      </c>
      <c r="AN27" s="20">
        <f t="shared" si="5"/>
        <v>20</v>
      </c>
      <c r="AO27" s="20">
        <f t="shared" si="6"/>
        <v>25</v>
      </c>
      <c r="AP27" s="20">
        <f t="shared" si="7"/>
        <v>80</v>
      </c>
      <c r="AQ27" s="20">
        <f t="shared" si="8"/>
        <v>3</v>
      </c>
      <c r="AR27" s="20" t="str">
        <f t="shared" si="9"/>
        <v>Y</v>
      </c>
      <c r="AS27" s="20">
        <f t="shared" si="10"/>
        <v>17</v>
      </c>
      <c r="AT27" s="20">
        <f t="shared" si="11"/>
        <v>25</v>
      </c>
      <c r="AU27" s="20">
        <f t="shared" si="12"/>
        <v>68</v>
      </c>
      <c r="AV27" s="20">
        <f t="shared" si="13"/>
        <v>3</v>
      </c>
      <c r="AW27" s="20" t="str">
        <f t="shared" si="14"/>
        <v>Y</v>
      </c>
      <c r="AX27" s="20">
        <f t="shared" si="15"/>
        <v>24</v>
      </c>
      <c r="AY27" s="20">
        <f t="shared" si="16"/>
        <v>25</v>
      </c>
      <c r="AZ27" s="20">
        <f t="shared" si="17"/>
        <v>96</v>
      </c>
      <c r="BA27" s="20">
        <f t="shared" si="18"/>
        <v>3</v>
      </c>
      <c r="BB27" s="20" t="str">
        <f t="shared" si="19"/>
        <v>Y</v>
      </c>
      <c r="BC27" s="20">
        <f t="shared" si="20"/>
        <v>19</v>
      </c>
      <c r="BD27" s="20">
        <f t="shared" si="21"/>
        <v>25</v>
      </c>
      <c r="BE27" s="20">
        <f t="shared" si="22"/>
        <v>76</v>
      </c>
      <c r="BF27" s="20">
        <f t="shared" si="23"/>
        <v>3</v>
      </c>
      <c r="BG27" s="20" t="str">
        <f t="shared" si="24"/>
        <v>Y</v>
      </c>
    </row>
    <row r="28" spans="1:59" x14ac:dyDescent="0.25">
      <c r="A28" s="29">
        <v>13</v>
      </c>
      <c r="B28" s="110">
        <v>2000820100014</v>
      </c>
      <c r="C28" s="111" t="s">
        <v>240</v>
      </c>
      <c r="D28" s="17">
        <v>5</v>
      </c>
      <c r="E28" s="17">
        <v>5</v>
      </c>
      <c r="F28" s="17">
        <v>1</v>
      </c>
      <c r="G28" s="17">
        <v>5</v>
      </c>
      <c r="H28" s="17">
        <v>5</v>
      </c>
      <c r="J28" s="17">
        <v>5</v>
      </c>
      <c r="K28" s="17">
        <v>5</v>
      </c>
      <c r="L28" s="17">
        <v>4</v>
      </c>
      <c r="M28" s="17">
        <v>5</v>
      </c>
      <c r="N28" s="17">
        <v>2</v>
      </c>
      <c r="P28" s="17">
        <v>5</v>
      </c>
      <c r="Q28" s="17">
        <v>5</v>
      </c>
      <c r="R28" s="17">
        <v>4</v>
      </c>
      <c r="S28" s="17">
        <v>4</v>
      </c>
      <c r="T28" s="17">
        <v>5</v>
      </c>
      <c r="V28" s="17">
        <v>5</v>
      </c>
      <c r="W28" s="17">
        <v>3</v>
      </c>
      <c r="X28" s="17">
        <v>5</v>
      </c>
      <c r="Y28" s="17">
        <v>5</v>
      </c>
      <c r="Z28" s="17">
        <v>5</v>
      </c>
      <c r="AB28" s="17">
        <v>5</v>
      </c>
      <c r="AC28" s="17">
        <v>3</v>
      </c>
      <c r="AD28" s="17">
        <v>4</v>
      </c>
      <c r="AE28" s="17">
        <v>4</v>
      </c>
      <c r="AF28" s="17">
        <v>4</v>
      </c>
      <c r="AI28" s="20">
        <f t="shared" si="0"/>
        <v>25</v>
      </c>
      <c r="AJ28" s="20">
        <f t="shared" si="1"/>
        <v>25</v>
      </c>
      <c r="AK28" s="20">
        <f t="shared" si="2"/>
        <v>100</v>
      </c>
      <c r="AL28" s="20">
        <f t="shared" si="3"/>
        <v>3</v>
      </c>
      <c r="AM28" s="20" t="str">
        <f t="shared" si="4"/>
        <v>Y</v>
      </c>
      <c r="AN28" s="20">
        <f t="shared" si="5"/>
        <v>21</v>
      </c>
      <c r="AO28" s="20">
        <f t="shared" si="6"/>
        <v>25</v>
      </c>
      <c r="AP28" s="20">
        <f t="shared" si="7"/>
        <v>84</v>
      </c>
      <c r="AQ28" s="20">
        <f t="shared" si="8"/>
        <v>3</v>
      </c>
      <c r="AR28" s="20" t="str">
        <f t="shared" si="9"/>
        <v>Y</v>
      </c>
      <c r="AS28" s="20">
        <f t="shared" si="10"/>
        <v>18</v>
      </c>
      <c r="AT28" s="20">
        <f t="shared" si="11"/>
        <v>25</v>
      </c>
      <c r="AU28" s="20">
        <f t="shared" si="12"/>
        <v>72</v>
      </c>
      <c r="AV28" s="20">
        <f t="shared" si="13"/>
        <v>3</v>
      </c>
      <c r="AW28" s="20" t="str">
        <f t="shared" si="14"/>
        <v>Y</v>
      </c>
      <c r="AX28" s="20">
        <f t="shared" si="15"/>
        <v>23</v>
      </c>
      <c r="AY28" s="20">
        <f t="shared" si="16"/>
        <v>25</v>
      </c>
      <c r="AZ28" s="20">
        <f t="shared" si="17"/>
        <v>92</v>
      </c>
      <c r="BA28" s="20">
        <f t="shared" si="18"/>
        <v>3</v>
      </c>
      <c r="BB28" s="20" t="str">
        <f t="shared" si="19"/>
        <v>Y</v>
      </c>
      <c r="BC28" s="20">
        <f t="shared" si="20"/>
        <v>21</v>
      </c>
      <c r="BD28" s="20">
        <f t="shared" si="21"/>
        <v>25</v>
      </c>
      <c r="BE28" s="20">
        <f t="shared" si="22"/>
        <v>84</v>
      </c>
      <c r="BF28" s="20">
        <f t="shared" si="23"/>
        <v>3</v>
      </c>
      <c r="BG28" s="20" t="str">
        <f t="shared" si="24"/>
        <v>Y</v>
      </c>
    </row>
    <row r="29" spans="1:59" x14ac:dyDescent="0.25">
      <c r="A29" s="29">
        <v>14</v>
      </c>
      <c r="B29" s="110">
        <v>2000820100016</v>
      </c>
      <c r="C29" s="111" t="s">
        <v>241</v>
      </c>
      <c r="D29" s="17">
        <v>5</v>
      </c>
      <c r="E29" s="17">
        <v>5</v>
      </c>
      <c r="F29" s="17">
        <v>2</v>
      </c>
      <c r="G29" s="17">
        <v>5</v>
      </c>
      <c r="H29" s="17">
        <v>4</v>
      </c>
      <c r="J29" s="17">
        <v>5</v>
      </c>
      <c r="K29" s="17">
        <v>2</v>
      </c>
      <c r="L29" s="17">
        <v>4</v>
      </c>
      <c r="M29" s="17">
        <v>5</v>
      </c>
      <c r="N29" s="17">
        <v>3</v>
      </c>
      <c r="P29" s="17">
        <v>4</v>
      </c>
      <c r="Q29" s="17">
        <v>4</v>
      </c>
      <c r="R29" s="17">
        <v>4</v>
      </c>
      <c r="S29" s="17">
        <v>5</v>
      </c>
      <c r="T29" s="17">
        <v>2</v>
      </c>
      <c r="V29" s="17">
        <v>5</v>
      </c>
      <c r="W29" s="17">
        <v>3</v>
      </c>
      <c r="X29" s="17">
        <v>5</v>
      </c>
      <c r="Y29" s="17">
        <v>5</v>
      </c>
      <c r="Z29" s="17">
        <v>5</v>
      </c>
      <c r="AB29" s="17">
        <v>4</v>
      </c>
      <c r="AC29" s="17">
        <v>2</v>
      </c>
      <c r="AD29" s="17">
        <v>5</v>
      </c>
      <c r="AE29" s="17">
        <v>5</v>
      </c>
      <c r="AF29" s="17">
        <v>4</v>
      </c>
      <c r="AI29" s="20">
        <f t="shared" si="0"/>
        <v>23</v>
      </c>
      <c r="AJ29" s="20">
        <f t="shared" si="1"/>
        <v>25</v>
      </c>
      <c r="AK29" s="20">
        <f t="shared" si="2"/>
        <v>92</v>
      </c>
      <c r="AL29" s="20">
        <f t="shared" si="3"/>
        <v>3</v>
      </c>
      <c r="AM29" s="20" t="str">
        <f t="shared" si="4"/>
        <v>Y</v>
      </c>
      <c r="AN29" s="20">
        <f t="shared" si="5"/>
        <v>16</v>
      </c>
      <c r="AO29" s="20">
        <f t="shared" si="6"/>
        <v>25</v>
      </c>
      <c r="AP29" s="20">
        <f t="shared" si="7"/>
        <v>64</v>
      </c>
      <c r="AQ29" s="20">
        <f t="shared" si="8"/>
        <v>3</v>
      </c>
      <c r="AR29" s="20" t="str">
        <f t="shared" si="9"/>
        <v>Y</v>
      </c>
      <c r="AS29" s="20">
        <f t="shared" si="10"/>
        <v>20</v>
      </c>
      <c r="AT29" s="20">
        <f t="shared" si="11"/>
        <v>25</v>
      </c>
      <c r="AU29" s="20">
        <f t="shared" si="12"/>
        <v>80</v>
      </c>
      <c r="AV29" s="20">
        <f t="shared" si="13"/>
        <v>3</v>
      </c>
      <c r="AW29" s="20" t="str">
        <f t="shared" si="14"/>
        <v>Y</v>
      </c>
      <c r="AX29" s="20">
        <f t="shared" si="15"/>
        <v>25</v>
      </c>
      <c r="AY29" s="20">
        <f t="shared" si="16"/>
        <v>25</v>
      </c>
      <c r="AZ29" s="20">
        <f t="shared" si="17"/>
        <v>100</v>
      </c>
      <c r="BA29" s="20">
        <f t="shared" si="18"/>
        <v>3</v>
      </c>
      <c r="BB29" s="20" t="str">
        <f t="shared" si="19"/>
        <v>Y</v>
      </c>
      <c r="BC29" s="20">
        <f t="shared" si="20"/>
        <v>18</v>
      </c>
      <c r="BD29" s="20">
        <f t="shared" si="21"/>
        <v>25</v>
      </c>
      <c r="BE29" s="20">
        <f t="shared" si="22"/>
        <v>72</v>
      </c>
      <c r="BF29" s="20">
        <f t="shared" si="23"/>
        <v>3</v>
      </c>
      <c r="BG29" s="20" t="str">
        <f t="shared" si="24"/>
        <v>Y</v>
      </c>
    </row>
    <row r="30" spans="1:59" x14ac:dyDescent="0.25">
      <c r="A30" s="29">
        <v>15</v>
      </c>
      <c r="B30" s="110">
        <v>2000820100017</v>
      </c>
      <c r="C30" s="111" t="s">
        <v>242</v>
      </c>
      <c r="D30" s="17">
        <v>5</v>
      </c>
      <c r="E30" s="17">
        <v>5</v>
      </c>
      <c r="F30" s="17">
        <v>5</v>
      </c>
      <c r="G30" s="17">
        <v>5</v>
      </c>
      <c r="H30" s="17">
        <v>3</v>
      </c>
      <c r="J30" s="17">
        <v>5</v>
      </c>
      <c r="K30" s="17">
        <v>4</v>
      </c>
      <c r="L30" s="17">
        <v>5</v>
      </c>
      <c r="M30" s="17">
        <v>5</v>
      </c>
      <c r="N30" s="17">
        <v>3</v>
      </c>
      <c r="P30" s="17">
        <v>5</v>
      </c>
      <c r="Q30" s="17">
        <v>5</v>
      </c>
      <c r="R30" s="17">
        <v>5</v>
      </c>
      <c r="S30" s="17">
        <v>4</v>
      </c>
      <c r="T30" s="17">
        <v>3</v>
      </c>
      <c r="V30" s="17">
        <v>5</v>
      </c>
      <c r="W30" s="17">
        <v>3</v>
      </c>
      <c r="X30" s="17">
        <v>5</v>
      </c>
      <c r="Y30" s="17">
        <v>5</v>
      </c>
      <c r="Z30" s="17">
        <v>5</v>
      </c>
      <c r="AB30" s="17">
        <v>5</v>
      </c>
      <c r="AC30" s="17">
        <v>3</v>
      </c>
      <c r="AD30" s="17">
        <v>5</v>
      </c>
      <c r="AE30" s="17">
        <v>5</v>
      </c>
      <c r="AF30" s="17">
        <v>4</v>
      </c>
      <c r="AI30" s="20">
        <f t="shared" si="0"/>
        <v>25</v>
      </c>
      <c r="AJ30" s="20">
        <f t="shared" si="1"/>
        <v>25</v>
      </c>
      <c r="AK30" s="20">
        <f t="shared" si="2"/>
        <v>100</v>
      </c>
      <c r="AL30" s="20">
        <f t="shared" si="3"/>
        <v>3</v>
      </c>
      <c r="AM30" s="20" t="str">
        <f t="shared" si="4"/>
        <v>Y</v>
      </c>
      <c r="AN30" s="20">
        <f t="shared" si="5"/>
        <v>20</v>
      </c>
      <c r="AO30" s="20">
        <f t="shared" si="6"/>
        <v>25</v>
      </c>
      <c r="AP30" s="20">
        <f t="shared" si="7"/>
        <v>80</v>
      </c>
      <c r="AQ30" s="20">
        <f t="shared" si="8"/>
        <v>3</v>
      </c>
      <c r="AR30" s="20" t="str">
        <f t="shared" si="9"/>
        <v>Y</v>
      </c>
      <c r="AS30" s="20">
        <f t="shared" si="10"/>
        <v>25</v>
      </c>
      <c r="AT30" s="20">
        <f t="shared" si="11"/>
        <v>25</v>
      </c>
      <c r="AU30" s="20">
        <f t="shared" si="12"/>
        <v>100</v>
      </c>
      <c r="AV30" s="20">
        <f t="shared" si="13"/>
        <v>3</v>
      </c>
      <c r="AW30" s="20" t="str">
        <f t="shared" si="14"/>
        <v>Y</v>
      </c>
      <c r="AX30" s="20">
        <f t="shared" si="15"/>
        <v>24</v>
      </c>
      <c r="AY30" s="20">
        <f t="shared" si="16"/>
        <v>25</v>
      </c>
      <c r="AZ30" s="20">
        <f t="shared" si="17"/>
        <v>96</v>
      </c>
      <c r="BA30" s="20">
        <f t="shared" si="18"/>
        <v>3</v>
      </c>
      <c r="BB30" s="20" t="str">
        <f t="shared" si="19"/>
        <v>Y</v>
      </c>
      <c r="BC30" s="20">
        <f t="shared" si="20"/>
        <v>18</v>
      </c>
      <c r="BD30" s="20">
        <f t="shared" si="21"/>
        <v>25</v>
      </c>
      <c r="BE30" s="20">
        <f t="shared" si="22"/>
        <v>72</v>
      </c>
      <c r="BF30" s="20">
        <f t="shared" si="23"/>
        <v>3</v>
      </c>
      <c r="BG30" s="20" t="str">
        <f t="shared" si="24"/>
        <v>Y</v>
      </c>
    </row>
    <row r="31" spans="1:59" x14ac:dyDescent="0.25">
      <c r="A31" s="29">
        <v>16</v>
      </c>
      <c r="B31" s="110">
        <v>2000820100018</v>
      </c>
      <c r="C31" s="111" t="s">
        <v>243</v>
      </c>
      <c r="D31" s="17">
        <v>5</v>
      </c>
      <c r="E31" s="17">
        <v>5</v>
      </c>
      <c r="F31" s="17">
        <v>3</v>
      </c>
      <c r="G31" s="17">
        <v>5</v>
      </c>
      <c r="H31" s="17">
        <v>2</v>
      </c>
      <c r="J31" s="17">
        <v>5</v>
      </c>
      <c r="K31" s="17">
        <v>2</v>
      </c>
      <c r="L31" s="17">
        <v>3</v>
      </c>
      <c r="M31" s="17">
        <v>5</v>
      </c>
      <c r="N31" s="17">
        <v>2</v>
      </c>
      <c r="P31" s="17">
        <v>5</v>
      </c>
      <c r="Q31" s="17">
        <v>5</v>
      </c>
      <c r="R31" s="17">
        <v>3</v>
      </c>
      <c r="S31" s="17">
        <v>5</v>
      </c>
      <c r="T31" s="17">
        <v>2</v>
      </c>
      <c r="V31" s="17">
        <v>5</v>
      </c>
      <c r="W31" s="17">
        <v>3</v>
      </c>
      <c r="X31" s="17">
        <v>5</v>
      </c>
      <c r="Y31" s="17">
        <v>5</v>
      </c>
      <c r="Z31" s="17">
        <v>5</v>
      </c>
      <c r="AB31" s="17">
        <v>5</v>
      </c>
      <c r="AC31" s="17">
        <v>4</v>
      </c>
      <c r="AD31" s="17">
        <v>3</v>
      </c>
      <c r="AE31" s="17">
        <v>4</v>
      </c>
      <c r="AF31" s="17">
        <v>3</v>
      </c>
      <c r="AI31" s="20">
        <f t="shared" si="0"/>
        <v>25</v>
      </c>
      <c r="AJ31" s="20">
        <f t="shared" si="1"/>
        <v>25</v>
      </c>
      <c r="AK31" s="20">
        <f t="shared" si="2"/>
        <v>100</v>
      </c>
      <c r="AL31" s="20">
        <f t="shared" si="3"/>
        <v>3</v>
      </c>
      <c r="AM31" s="20" t="str">
        <f t="shared" si="4"/>
        <v>Y</v>
      </c>
      <c r="AN31" s="20">
        <f t="shared" si="5"/>
        <v>19</v>
      </c>
      <c r="AO31" s="20">
        <f t="shared" si="6"/>
        <v>25</v>
      </c>
      <c r="AP31" s="20">
        <f t="shared" si="7"/>
        <v>76</v>
      </c>
      <c r="AQ31" s="20">
        <f t="shared" si="8"/>
        <v>3</v>
      </c>
      <c r="AR31" s="20" t="str">
        <f t="shared" si="9"/>
        <v>Y</v>
      </c>
      <c r="AS31" s="20">
        <f t="shared" si="10"/>
        <v>17</v>
      </c>
      <c r="AT31" s="20">
        <f t="shared" si="11"/>
        <v>25</v>
      </c>
      <c r="AU31" s="20">
        <f t="shared" si="12"/>
        <v>68</v>
      </c>
      <c r="AV31" s="20">
        <f t="shared" si="13"/>
        <v>3</v>
      </c>
      <c r="AW31" s="20" t="str">
        <f t="shared" si="14"/>
        <v>Y</v>
      </c>
      <c r="AX31" s="20">
        <f t="shared" si="15"/>
        <v>24</v>
      </c>
      <c r="AY31" s="20">
        <f t="shared" si="16"/>
        <v>25</v>
      </c>
      <c r="AZ31" s="20">
        <f t="shared" si="17"/>
        <v>96</v>
      </c>
      <c r="BA31" s="20">
        <f t="shared" si="18"/>
        <v>3</v>
      </c>
      <c r="BB31" s="20" t="str">
        <f t="shared" si="19"/>
        <v>Y</v>
      </c>
      <c r="BC31" s="20">
        <f t="shared" si="20"/>
        <v>14</v>
      </c>
      <c r="BD31" s="20">
        <f t="shared" si="21"/>
        <v>25</v>
      </c>
      <c r="BE31" s="20">
        <f t="shared" si="22"/>
        <v>56</v>
      </c>
      <c r="BF31" s="20">
        <f t="shared" si="23"/>
        <v>2</v>
      </c>
      <c r="BG31" s="20" t="str">
        <f t="shared" si="24"/>
        <v>N</v>
      </c>
    </row>
    <row r="32" spans="1:59" x14ac:dyDescent="0.25">
      <c r="A32" s="29">
        <v>17</v>
      </c>
      <c r="B32" s="110">
        <v>2000820100019</v>
      </c>
      <c r="C32" s="111" t="s">
        <v>244</v>
      </c>
      <c r="D32" s="17">
        <v>5</v>
      </c>
      <c r="E32" s="17">
        <v>5</v>
      </c>
      <c r="F32" s="17">
        <v>4</v>
      </c>
      <c r="G32" s="17">
        <v>5</v>
      </c>
      <c r="H32" s="17">
        <v>3</v>
      </c>
      <c r="J32" s="17">
        <v>5</v>
      </c>
      <c r="K32" s="17">
        <v>5</v>
      </c>
      <c r="L32" s="17">
        <v>5</v>
      </c>
      <c r="M32" s="17">
        <v>2</v>
      </c>
      <c r="N32" s="17">
        <v>2</v>
      </c>
      <c r="P32" s="17">
        <v>5</v>
      </c>
      <c r="Q32" s="17">
        <v>5</v>
      </c>
      <c r="R32" s="17">
        <v>5</v>
      </c>
      <c r="S32" s="17">
        <v>5</v>
      </c>
      <c r="T32" s="17">
        <v>3</v>
      </c>
      <c r="V32" s="17">
        <v>5</v>
      </c>
      <c r="W32" s="17">
        <v>3</v>
      </c>
      <c r="X32" s="17">
        <v>5</v>
      </c>
      <c r="Y32" s="17">
        <v>5</v>
      </c>
      <c r="Z32" s="17">
        <v>5</v>
      </c>
      <c r="AB32" s="17">
        <v>5</v>
      </c>
      <c r="AC32" s="17">
        <v>3</v>
      </c>
      <c r="AD32" s="17">
        <v>4</v>
      </c>
      <c r="AE32" s="17">
        <v>4</v>
      </c>
      <c r="AF32" s="17">
        <v>3</v>
      </c>
      <c r="AI32" s="20">
        <f t="shared" si="0"/>
        <v>25</v>
      </c>
      <c r="AJ32" s="20">
        <f t="shared" si="1"/>
        <v>25</v>
      </c>
      <c r="AK32" s="20">
        <f t="shared" si="2"/>
        <v>100</v>
      </c>
      <c r="AL32" s="20">
        <f t="shared" si="3"/>
        <v>3</v>
      </c>
      <c r="AM32" s="20" t="str">
        <f t="shared" si="4"/>
        <v>Y</v>
      </c>
      <c r="AN32" s="20">
        <f t="shared" si="5"/>
        <v>21</v>
      </c>
      <c r="AO32" s="20">
        <f t="shared" si="6"/>
        <v>25</v>
      </c>
      <c r="AP32" s="20">
        <f t="shared" si="7"/>
        <v>84</v>
      </c>
      <c r="AQ32" s="20">
        <f t="shared" si="8"/>
        <v>3</v>
      </c>
      <c r="AR32" s="20" t="str">
        <f t="shared" si="9"/>
        <v>Y</v>
      </c>
      <c r="AS32" s="20">
        <f t="shared" si="10"/>
        <v>23</v>
      </c>
      <c r="AT32" s="20">
        <f t="shared" si="11"/>
        <v>25</v>
      </c>
      <c r="AU32" s="20">
        <f t="shared" si="12"/>
        <v>92</v>
      </c>
      <c r="AV32" s="20">
        <f t="shared" si="13"/>
        <v>3</v>
      </c>
      <c r="AW32" s="20" t="str">
        <f t="shared" si="14"/>
        <v>Y</v>
      </c>
      <c r="AX32" s="20">
        <f t="shared" si="15"/>
        <v>21</v>
      </c>
      <c r="AY32" s="20">
        <f t="shared" si="16"/>
        <v>25</v>
      </c>
      <c r="AZ32" s="20">
        <f t="shared" si="17"/>
        <v>84</v>
      </c>
      <c r="BA32" s="20">
        <f t="shared" si="18"/>
        <v>3</v>
      </c>
      <c r="BB32" s="20" t="str">
        <f t="shared" si="19"/>
        <v>Y</v>
      </c>
      <c r="BC32" s="20">
        <f t="shared" si="20"/>
        <v>16</v>
      </c>
      <c r="BD32" s="20">
        <f t="shared" si="21"/>
        <v>25</v>
      </c>
      <c r="BE32" s="20">
        <f t="shared" si="22"/>
        <v>64</v>
      </c>
      <c r="BF32" s="20">
        <f t="shared" si="23"/>
        <v>3</v>
      </c>
      <c r="BG32" s="20" t="str">
        <f t="shared" si="24"/>
        <v>Y</v>
      </c>
    </row>
    <row r="33" spans="1:59" x14ac:dyDescent="0.25">
      <c r="A33" s="29">
        <v>18</v>
      </c>
      <c r="B33" s="110">
        <v>2000820100020</v>
      </c>
      <c r="C33" s="111" t="s">
        <v>245</v>
      </c>
      <c r="D33" s="17">
        <v>5</v>
      </c>
      <c r="E33" s="17">
        <v>5</v>
      </c>
      <c r="F33" s="17">
        <v>4</v>
      </c>
      <c r="G33" s="17">
        <v>5</v>
      </c>
      <c r="H33" s="17">
        <v>4</v>
      </c>
      <c r="J33" s="17">
        <v>5</v>
      </c>
      <c r="K33" s="17">
        <v>5</v>
      </c>
      <c r="L33" s="17">
        <v>5</v>
      </c>
      <c r="M33" s="17">
        <v>5</v>
      </c>
      <c r="N33" s="17">
        <v>2</v>
      </c>
      <c r="P33" s="17">
        <v>5</v>
      </c>
      <c r="Q33" s="17">
        <v>5</v>
      </c>
      <c r="R33" s="17">
        <v>5</v>
      </c>
      <c r="S33" s="17">
        <v>5</v>
      </c>
      <c r="T33" s="17">
        <v>4</v>
      </c>
      <c r="V33" s="17">
        <v>5</v>
      </c>
      <c r="W33" s="17">
        <v>2</v>
      </c>
      <c r="X33" s="17">
        <v>5</v>
      </c>
      <c r="Y33" s="17">
        <v>5</v>
      </c>
      <c r="Z33" s="17">
        <v>5</v>
      </c>
      <c r="AB33" s="17">
        <v>5</v>
      </c>
      <c r="AC33" s="17">
        <v>2</v>
      </c>
      <c r="AD33" s="17">
        <v>4</v>
      </c>
      <c r="AE33" s="17">
        <v>4</v>
      </c>
      <c r="AF33" s="17">
        <v>3</v>
      </c>
      <c r="AI33" s="20">
        <f t="shared" si="0"/>
        <v>25</v>
      </c>
      <c r="AJ33" s="20">
        <f t="shared" si="1"/>
        <v>25</v>
      </c>
      <c r="AK33" s="20">
        <f t="shared" si="2"/>
        <v>100</v>
      </c>
      <c r="AL33" s="20">
        <f t="shared" si="3"/>
        <v>3</v>
      </c>
      <c r="AM33" s="20" t="str">
        <f t="shared" si="4"/>
        <v>Y</v>
      </c>
      <c r="AN33" s="20">
        <f t="shared" si="5"/>
        <v>19</v>
      </c>
      <c r="AO33" s="20">
        <f t="shared" si="6"/>
        <v>25</v>
      </c>
      <c r="AP33" s="20">
        <f t="shared" si="7"/>
        <v>76</v>
      </c>
      <c r="AQ33" s="20">
        <f t="shared" si="8"/>
        <v>3</v>
      </c>
      <c r="AR33" s="20" t="str">
        <f t="shared" si="9"/>
        <v>Y</v>
      </c>
      <c r="AS33" s="20">
        <f t="shared" si="10"/>
        <v>23</v>
      </c>
      <c r="AT33" s="20">
        <f t="shared" si="11"/>
        <v>25</v>
      </c>
      <c r="AU33" s="20">
        <f t="shared" si="12"/>
        <v>92</v>
      </c>
      <c r="AV33" s="20">
        <f t="shared" si="13"/>
        <v>3</v>
      </c>
      <c r="AW33" s="20" t="str">
        <f t="shared" si="14"/>
        <v>Y</v>
      </c>
      <c r="AX33" s="20">
        <f t="shared" si="15"/>
        <v>24</v>
      </c>
      <c r="AY33" s="20">
        <f t="shared" si="16"/>
        <v>25</v>
      </c>
      <c r="AZ33" s="20">
        <f t="shared" si="17"/>
        <v>96</v>
      </c>
      <c r="BA33" s="20">
        <f t="shared" si="18"/>
        <v>3</v>
      </c>
      <c r="BB33" s="20" t="str">
        <f t="shared" si="19"/>
        <v>Y</v>
      </c>
      <c r="BC33" s="20">
        <f t="shared" si="20"/>
        <v>18</v>
      </c>
      <c r="BD33" s="20">
        <f t="shared" si="21"/>
        <v>25</v>
      </c>
      <c r="BE33" s="20">
        <f t="shared" si="22"/>
        <v>72</v>
      </c>
      <c r="BF33" s="20">
        <f t="shared" si="23"/>
        <v>3</v>
      </c>
      <c r="BG33" s="20" t="str">
        <f t="shared" si="24"/>
        <v>Y</v>
      </c>
    </row>
    <row r="34" spans="1:59" x14ac:dyDescent="0.25">
      <c r="A34" s="29">
        <v>19</v>
      </c>
      <c r="B34" s="110">
        <v>2000820100021</v>
      </c>
      <c r="C34" s="111" t="s">
        <v>246</v>
      </c>
      <c r="D34" s="17">
        <v>5</v>
      </c>
      <c r="E34" s="17">
        <v>5</v>
      </c>
      <c r="F34" s="17">
        <v>5</v>
      </c>
      <c r="G34" s="17">
        <v>5</v>
      </c>
      <c r="H34" s="17">
        <v>5</v>
      </c>
      <c r="J34" s="17">
        <v>5</v>
      </c>
      <c r="K34" s="17">
        <v>5</v>
      </c>
      <c r="L34" s="17">
        <v>5</v>
      </c>
      <c r="M34" s="17">
        <v>5</v>
      </c>
      <c r="N34" s="17">
        <v>3</v>
      </c>
      <c r="P34" s="17">
        <v>5</v>
      </c>
      <c r="Q34" s="17">
        <v>5</v>
      </c>
      <c r="R34" s="17">
        <v>5</v>
      </c>
      <c r="S34" s="17">
        <v>5</v>
      </c>
      <c r="T34" s="17">
        <v>4</v>
      </c>
      <c r="V34" s="17">
        <v>5</v>
      </c>
      <c r="W34" s="17">
        <v>2</v>
      </c>
      <c r="X34" s="17">
        <v>5</v>
      </c>
      <c r="Y34" s="17">
        <v>5</v>
      </c>
      <c r="Z34" s="17">
        <v>5</v>
      </c>
      <c r="AB34" s="17">
        <v>4</v>
      </c>
      <c r="AC34" s="17">
        <v>4</v>
      </c>
      <c r="AD34" s="17">
        <v>5</v>
      </c>
      <c r="AE34" s="17">
        <v>5</v>
      </c>
      <c r="AF34" s="17">
        <v>3</v>
      </c>
      <c r="AI34" s="20">
        <f t="shared" si="0"/>
        <v>24</v>
      </c>
      <c r="AJ34" s="20">
        <f t="shared" si="1"/>
        <v>25</v>
      </c>
      <c r="AK34" s="20">
        <f t="shared" si="2"/>
        <v>96</v>
      </c>
      <c r="AL34" s="20">
        <f t="shared" si="3"/>
        <v>3</v>
      </c>
      <c r="AM34" s="20" t="str">
        <f t="shared" si="4"/>
        <v>Y</v>
      </c>
      <c r="AN34" s="20">
        <f t="shared" si="5"/>
        <v>21</v>
      </c>
      <c r="AO34" s="20">
        <f t="shared" si="6"/>
        <v>25</v>
      </c>
      <c r="AP34" s="20">
        <f t="shared" si="7"/>
        <v>84</v>
      </c>
      <c r="AQ34" s="20">
        <f t="shared" si="8"/>
        <v>3</v>
      </c>
      <c r="AR34" s="20" t="str">
        <f t="shared" si="9"/>
        <v>Y</v>
      </c>
      <c r="AS34" s="20">
        <f t="shared" si="10"/>
        <v>25</v>
      </c>
      <c r="AT34" s="20">
        <f t="shared" si="11"/>
        <v>25</v>
      </c>
      <c r="AU34" s="20">
        <f t="shared" si="12"/>
        <v>100</v>
      </c>
      <c r="AV34" s="20">
        <f t="shared" si="13"/>
        <v>3</v>
      </c>
      <c r="AW34" s="20" t="str">
        <f t="shared" si="14"/>
        <v>Y</v>
      </c>
      <c r="AX34" s="20">
        <f t="shared" si="15"/>
        <v>25</v>
      </c>
      <c r="AY34" s="20">
        <f t="shared" si="16"/>
        <v>25</v>
      </c>
      <c r="AZ34" s="20">
        <f t="shared" si="17"/>
        <v>100</v>
      </c>
      <c r="BA34" s="20">
        <f t="shared" si="18"/>
        <v>3</v>
      </c>
      <c r="BB34" s="20" t="str">
        <f t="shared" si="19"/>
        <v>Y</v>
      </c>
      <c r="BC34" s="20">
        <f t="shared" si="20"/>
        <v>20</v>
      </c>
      <c r="BD34" s="20">
        <f t="shared" si="21"/>
        <v>25</v>
      </c>
      <c r="BE34" s="20">
        <f t="shared" si="22"/>
        <v>80</v>
      </c>
      <c r="BF34" s="20">
        <f t="shared" si="23"/>
        <v>3</v>
      </c>
      <c r="BG34" s="20" t="str">
        <f t="shared" si="24"/>
        <v>Y</v>
      </c>
    </row>
    <row r="35" spans="1:59" x14ac:dyDescent="0.25">
      <c r="A35" s="29">
        <v>20</v>
      </c>
      <c r="B35" s="110">
        <v>2000820100022</v>
      </c>
      <c r="C35" s="111" t="s">
        <v>247</v>
      </c>
      <c r="D35" s="17">
        <v>5</v>
      </c>
      <c r="E35" s="17">
        <v>5</v>
      </c>
      <c r="F35" s="17">
        <v>3</v>
      </c>
      <c r="G35" s="17">
        <v>5</v>
      </c>
      <c r="H35" s="17">
        <v>4</v>
      </c>
      <c r="J35" s="17">
        <v>5</v>
      </c>
      <c r="K35" s="17">
        <v>4</v>
      </c>
      <c r="L35" s="17">
        <v>5</v>
      </c>
      <c r="M35" s="17">
        <v>5</v>
      </c>
      <c r="N35" s="17">
        <v>2</v>
      </c>
      <c r="P35" s="17">
        <v>5</v>
      </c>
      <c r="Q35" s="17">
        <v>5</v>
      </c>
      <c r="R35" s="17">
        <v>5</v>
      </c>
      <c r="S35" s="17">
        <v>5</v>
      </c>
      <c r="T35" s="17">
        <v>4</v>
      </c>
      <c r="V35" s="17">
        <v>5</v>
      </c>
      <c r="W35" s="17">
        <v>2</v>
      </c>
      <c r="X35" s="17">
        <v>5</v>
      </c>
      <c r="Y35" s="17">
        <v>5</v>
      </c>
      <c r="Z35" s="17">
        <v>5</v>
      </c>
      <c r="AB35" s="17">
        <v>5</v>
      </c>
      <c r="AC35" s="17">
        <v>3</v>
      </c>
      <c r="AD35" s="17">
        <v>3</v>
      </c>
      <c r="AE35" s="17">
        <v>4</v>
      </c>
      <c r="AF35" s="17">
        <v>4</v>
      </c>
      <c r="AI35" s="20">
        <f t="shared" si="0"/>
        <v>25</v>
      </c>
      <c r="AJ35" s="20">
        <f t="shared" si="1"/>
        <v>25</v>
      </c>
      <c r="AK35" s="20">
        <f t="shared" si="2"/>
        <v>100</v>
      </c>
      <c r="AL35" s="20">
        <f t="shared" si="3"/>
        <v>3</v>
      </c>
      <c r="AM35" s="20" t="str">
        <f t="shared" si="4"/>
        <v>Y</v>
      </c>
      <c r="AN35" s="20">
        <f t="shared" si="5"/>
        <v>19</v>
      </c>
      <c r="AO35" s="20">
        <f t="shared" si="6"/>
        <v>25</v>
      </c>
      <c r="AP35" s="20">
        <f t="shared" si="7"/>
        <v>76</v>
      </c>
      <c r="AQ35" s="20">
        <f t="shared" si="8"/>
        <v>3</v>
      </c>
      <c r="AR35" s="20" t="str">
        <f t="shared" si="9"/>
        <v>Y</v>
      </c>
      <c r="AS35" s="20">
        <f t="shared" si="10"/>
        <v>21</v>
      </c>
      <c r="AT35" s="20">
        <f t="shared" si="11"/>
        <v>25</v>
      </c>
      <c r="AU35" s="20">
        <f t="shared" si="12"/>
        <v>84</v>
      </c>
      <c r="AV35" s="20">
        <f t="shared" si="13"/>
        <v>3</v>
      </c>
      <c r="AW35" s="20" t="str">
        <f t="shared" si="14"/>
        <v>Y</v>
      </c>
      <c r="AX35" s="20">
        <f t="shared" si="15"/>
        <v>24</v>
      </c>
      <c r="AY35" s="20">
        <f t="shared" si="16"/>
        <v>25</v>
      </c>
      <c r="AZ35" s="20">
        <f t="shared" si="17"/>
        <v>96</v>
      </c>
      <c r="BA35" s="20">
        <f t="shared" si="18"/>
        <v>3</v>
      </c>
      <c r="BB35" s="20" t="str">
        <f t="shared" si="19"/>
        <v>Y</v>
      </c>
      <c r="BC35" s="20">
        <f t="shared" si="20"/>
        <v>19</v>
      </c>
      <c r="BD35" s="20">
        <f t="shared" si="21"/>
        <v>25</v>
      </c>
      <c r="BE35" s="20">
        <f t="shared" si="22"/>
        <v>76</v>
      </c>
      <c r="BF35" s="20">
        <f t="shared" si="23"/>
        <v>3</v>
      </c>
      <c r="BG35" s="20" t="str">
        <f t="shared" si="24"/>
        <v>Y</v>
      </c>
    </row>
    <row r="36" spans="1:59" x14ac:dyDescent="0.25">
      <c r="A36" s="29">
        <v>21</v>
      </c>
      <c r="B36" s="110">
        <v>2000820100023</v>
      </c>
      <c r="C36" s="111" t="s">
        <v>248</v>
      </c>
      <c r="D36" s="17">
        <v>5</v>
      </c>
      <c r="E36" s="17">
        <v>5</v>
      </c>
      <c r="F36" s="17">
        <v>5</v>
      </c>
      <c r="G36" s="17">
        <v>5</v>
      </c>
      <c r="H36" s="17">
        <v>3</v>
      </c>
      <c r="J36" s="17">
        <v>5</v>
      </c>
      <c r="K36" s="17">
        <v>5</v>
      </c>
      <c r="L36" s="17">
        <v>5</v>
      </c>
      <c r="M36" s="17">
        <v>5</v>
      </c>
      <c r="N36" s="17">
        <v>2</v>
      </c>
      <c r="P36" s="17">
        <v>5</v>
      </c>
      <c r="Q36" s="17">
        <v>5</v>
      </c>
      <c r="R36" s="17">
        <v>5</v>
      </c>
      <c r="S36" s="17">
        <v>5</v>
      </c>
      <c r="T36" s="17">
        <v>5</v>
      </c>
      <c r="V36" s="17">
        <v>5</v>
      </c>
      <c r="W36" s="17">
        <v>2</v>
      </c>
      <c r="X36" s="17">
        <v>5</v>
      </c>
      <c r="Y36" s="17">
        <v>5</v>
      </c>
      <c r="Z36" s="17">
        <v>5</v>
      </c>
      <c r="AB36" s="17">
        <v>5</v>
      </c>
      <c r="AC36" s="17">
        <v>2</v>
      </c>
      <c r="AD36" s="17">
        <v>5</v>
      </c>
      <c r="AE36" s="17">
        <v>5</v>
      </c>
      <c r="AF36" s="17">
        <v>4</v>
      </c>
      <c r="AI36" s="20">
        <f t="shared" si="0"/>
        <v>25</v>
      </c>
      <c r="AJ36" s="20">
        <f t="shared" si="1"/>
        <v>25</v>
      </c>
      <c r="AK36" s="20">
        <f t="shared" si="2"/>
        <v>100</v>
      </c>
      <c r="AL36" s="20">
        <f t="shared" si="3"/>
        <v>3</v>
      </c>
      <c r="AM36" s="20" t="str">
        <f t="shared" si="4"/>
        <v>Y</v>
      </c>
      <c r="AN36" s="20">
        <f t="shared" si="5"/>
        <v>19</v>
      </c>
      <c r="AO36" s="20">
        <f t="shared" si="6"/>
        <v>25</v>
      </c>
      <c r="AP36" s="20">
        <f t="shared" si="7"/>
        <v>76</v>
      </c>
      <c r="AQ36" s="20">
        <f t="shared" si="8"/>
        <v>3</v>
      </c>
      <c r="AR36" s="20" t="str">
        <f t="shared" si="9"/>
        <v>Y</v>
      </c>
      <c r="AS36" s="20">
        <f t="shared" si="10"/>
        <v>25</v>
      </c>
      <c r="AT36" s="20">
        <f t="shared" si="11"/>
        <v>25</v>
      </c>
      <c r="AU36" s="20">
        <f t="shared" si="12"/>
        <v>100</v>
      </c>
      <c r="AV36" s="20">
        <f t="shared" si="13"/>
        <v>3</v>
      </c>
      <c r="AW36" s="20" t="str">
        <f t="shared" si="14"/>
        <v>Y</v>
      </c>
      <c r="AX36" s="20">
        <f t="shared" si="15"/>
        <v>25</v>
      </c>
      <c r="AY36" s="20">
        <f t="shared" si="16"/>
        <v>25</v>
      </c>
      <c r="AZ36" s="20">
        <f t="shared" si="17"/>
        <v>100</v>
      </c>
      <c r="BA36" s="20">
        <f t="shared" si="18"/>
        <v>3</v>
      </c>
      <c r="BB36" s="20" t="str">
        <f t="shared" si="19"/>
        <v>Y</v>
      </c>
      <c r="BC36" s="20">
        <f t="shared" si="20"/>
        <v>19</v>
      </c>
      <c r="BD36" s="20">
        <f t="shared" si="21"/>
        <v>25</v>
      </c>
      <c r="BE36" s="20">
        <f t="shared" si="22"/>
        <v>76</v>
      </c>
      <c r="BF36" s="20">
        <f t="shared" si="23"/>
        <v>3</v>
      </c>
      <c r="BG36" s="20" t="str">
        <f t="shared" si="24"/>
        <v>Y</v>
      </c>
    </row>
    <row r="37" spans="1:59" x14ac:dyDescent="0.25">
      <c r="A37" s="29">
        <v>22</v>
      </c>
      <c r="B37" s="110">
        <v>2000820100024</v>
      </c>
      <c r="C37" s="111" t="s">
        <v>249</v>
      </c>
      <c r="D37" s="17">
        <v>5</v>
      </c>
      <c r="E37" s="17">
        <v>5</v>
      </c>
      <c r="F37" s="17">
        <v>5</v>
      </c>
      <c r="G37" s="17">
        <v>5</v>
      </c>
      <c r="H37" s="17">
        <v>2</v>
      </c>
      <c r="J37" s="17">
        <v>5</v>
      </c>
      <c r="K37" s="17">
        <v>5</v>
      </c>
      <c r="L37" s="17">
        <v>5</v>
      </c>
      <c r="M37" s="17">
        <v>5</v>
      </c>
      <c r="N37" s="17">
        <v>2</v>
      </c>
      <c r="P37" s="17">
        <v>5</v>
      </c>
      <c r="Q37" s="17">
        <v>5</v>
      </c>
      <c r="R37" s="17">
        <v>5</v>
      </c>
      <c r="S37" s="17">
        <v>5</v>
      </c>
      <c r="T37" s="17">
        <v>4</v>
      </c>
      <c r="V37" s="17">
        <v>5</v>
      </c>
      <c r="W37" s="17">
        <v>2</v>
      </c>
      <c r="X37" s="17">
        <v>5</v>
      </c>
      <c r="Y37" s="17">
        <v>5</v>
      </c>
      <c r="Z37" s="17">
        <v>5</v>
      </c>
      <c r="AB37" s="17">
        <v>5</v>
      </c>
      <c r="AC37" s="17">
        <v>3</v>
      </c>
      <c r="AD37" s="17">
        <v>5</v>
      </c>
      <c r="AE37" s="17">
        <v>5</v>
      </c>
      <c r="AF37" s="17">
        <v>4</v>
      </c>
      <c r="AI37" s="20">
        <f t="shared" si="0"/>
        <v>25</v>
      </c>
      <c r="AJ37" s="20">
        <f t="shared" si="1"/>
        <v>25</v>
      </c>
      <c r="AK37" s="20">
        <f t="shared" si="2"/>
        <v>100</v>
      </c>
      <c r="AL37" s="20">
        <f t="shared" si="3"/>
        <v>3</v>
      </c>
      <c r="AM37" s="20" t="str">
        <f t="shared" si="4"/>
        <v>Y</v>
      </c>
      <c r="AN37" s="20">
        <f t="shared" si="5"/>
        <v>20</v>
      </c>
      <c r="AO37" s="20">
        <f t="shared" si="6"/>
        <v>25</v>
      </c>
      <c r="AP37" s="20">
        <f t="shared" si="7"/>
        <v>80</v>
      </c>
      <c r="AQ37" s="20">
        <f t="shared" si="8"/>
        <v>3</v>
      </c>
      <c r="AR37" s="20" t="str">
        <f t="shared" si="9"/>
        <v>Y</v>
      </c>
      <c r="AS37" s="20">
        <f t="shared" si="10"/>
        <v>25</v>
      </c>
      <c r="AT37" s="20">
        <f t="shared" si="11"/>
        <v>25</v>
      </c>
      <c r="AU37" s="20">
        <f t="shared" si="12"/>
        <v>100</v>
      </c>
      <c r="AV37" s="20">
        <f t="shared" si="13"/>
        <v>3</v>
      </c>
      <c r="AW37" s="20" t="str">
        <f t="shared" si="14"/>
        <v>Y</v>
      </c>
      <c r="AX37" s="20">
        <f t="shared" si="15"/>
        <v>25</v>
      </c>
      <c r="AY37" s="20">
        <f t="shared" si="16"/>
        <v>25</v>
      </c>
      <c r="AZ37" s="20">
        <f t="shared" si="17"/>
        <v>100</v>
      </c>
      <c r="BA37" s="20">
        <f t="shared" si="18"/>
        <v>3</v>
      </c>
      <c r="BB37" s="20" t="str">
        <f t="shared" si="19"/>
        <v>Y</v>
      </c>
      <c r="BC37" s="20">
        <f t="shared" si="20"/>
        <v>17</v>
      </c>
      <c r="BD37" s="20">
        <f t="shared" si="21"/>
        <v>25</v>
      </c>
      <c r="BE37" s="20">
        <f t="shared" si="22"/>
        <v>68</v>
      </c>
      <c r="BF37" s="20">
        <f t="shared" si="23"/>
        <v>3</v>
      </c>
      <c r="BG37" s="20" t="str">
        <f t="shared" si="24"/>
        <v>Y</v>
      </c>
    </row>
    <row r="38" spans="1:59" x14ac:dyDescent="0.25">
      <c r="A38" s="29">
        <v>23</v>
      </c>
      <c r="B38" s="110">
        <v>2000820100025</v>
      </c>
      <c r="C38" s="111" t="s">
        <v>250</v>
      </c>
      <c r="D38" s="17">
        <v>5</v>
      </c>
      <c r="E38" s="17">
        <v>3</v>
      </c>
      <c r="F38" s="17">
        <v>5</v>
      </c>
      <c r="G38" s="17">
        <v>5</v>
      </c>
      <c r="H38" s="17">
        <v>3</v>
      </c>
      <c r="J38" s="17">
        <v>5</v>
      </c>
      <c r="K38" s="17">
        <v>5</v>
      </c>
      <c r="L38" s="17">
        <v>3</v>
      </c>
      <c r="M38" s="17">
        <v>3</v>
      </c>
      <c r="N38" s="17">
        <v>3</v>
      </c>
      <c r="P38" s="17">
        <v>5</v>
      </c>
      <c r="Q38" s="17">
        <v>5</v>
      </c>
      <c r="R38" s="17">
        <v>3</v>
      </c>
      <c r="S38" s="17">
        <v>4</v>
      </c>
      <c r="T38" s="17">
        <v>3</v>
      </c>
      <c r="V38" s="17">
        <v>3</v>
      </c>
      <c r="W38" s="17">
        <v>2</v>
      </c>
      <c r="X38" s="17">
        <v>5</v>
      </c>
      <c r="Y38" s="17">
        <v>5</v>
      </c>
      <c r="Z38" s="17">
        <v>2</v>
      </c>
      <c r="AB38" s="17">
        <v>5</v>
      </c>
      <c r="AC38" s="17">
        <v>4</v>
      </c>
      <c r="AD38" s="17">
        <v>5</v>
      </c>
      <c r="AE38" s="17">
        <v>5</v>
      </c>
      <c r="AF38" s="17">
        <v>4</v>
      </c>
      <c r="AI38" s="20">
        <f t="shared" si="0"/>
        <v>23</v>
      </c>
      <c r="AJ38" s="20">
        <f t="shared" si="1"/>
        <v>25</v>
      </c>
      <c r="AK38" s="20">
        <f t="shared" si="2"/>
        <v>92</v>
      </c>
      <c r="AL38" s="20">
        <f t="shared" si="3"/>
        <v>3</v>
      </c>
      <c r="AM38" s="20" t="str">
        <f t="shared" si="4"/>
        <v>Y</v>
      </c>
      <c r="AN38" s="20">
        <f t="shared" si="5"/>
        <v>19</v>
      </c>
      <c r="AO38" s="20">
        <f t="shared" si="6"/>
        <v>25</v>
      </c>
      <c r="AP38" s="20">
        <f t="shared" si="7"/>
        <v>76</v>
      </c>
      <c r="AQ38" s="20">
        <f t="shared" si="8"/>
        <v>3</v>
      </c>
      <c r="AR38" s="20" t="str">
        <f t="shared" si="9"/>
        <v>Y</v>
      </c>
      <c r="AS38" s="20">
        <f t="shared" si="10"/>
        <v>21</v>
      </c>
      <c r="AT38" s="20">
        <f t="shared" si="11"/>
        <v>25</v>
      </c>
      <c r="AU38" s="20">
        <f t="shared" si="12"/>
        <v>84</v>
      </c>
      <c r="AV38" s="20">
        <f t="shared" si="13"/>
        <v>3</v>
      </c>
      <c r="AW38" s="20" t="str">
        <f t="shared" si="14"/>
        <v>Y</v>
      </c>
      <c r="AX38" s="20">
        <f t="shared" si="15"/>
        <v>22</v>
      </c>
      <c r="AY38" s="20">
        <f t="shared" si="16"/>
        <v>25</v>
      </c>
      <c r="AZ38" s="20">
        <f t="shared" si="17"/>
        <v>88</v>
      </c>
      <c r="BA38" s="20">
        <f t="shared" si="18"/>
        <v>3</v>
      </c>
      <c r="BB38" s="20" t="str">
        <f t="shared" si="19"/>
        <v>Y</v>
      </c>
      <c r="BC38" s="20">
        <f t="shared" si="20"/>
        <v>15</v>
      </c>
      <c r="BD38" s="20">
        <f t="shared" si="21"/>
        <v>25</v>
      </c>
      <c r="BE38" s="20">
        <f t="shared" si="22"/>
        <v>60</v>
      </c>
      <c r="BF38" s="20">
        <f t="shared" si="23"/>
        <v>3</v>
      </c>
      <c r="BG38" s="20" t="str">
        <f t="shared" si="24"/>
        <v>Y</v>
      </c>
    </row>
    <row r="39" spans="1:59" x14ac:dyDescent="0.25">
      <c r="A39" s="29">
        <v>24</v>
      </c>
      <c r="B39" s="110">
        <v>2000820100026</v>
      </c>
      <c r="C39" s="111" t="s">
        <v>251</v>
      </c>
      <c r="D39" s="17">
        <v>5</v>
      </c>
      <c r="E39" s="17">
        <v>5</v>
      </c>
      <c r="F39" s="17">
        <v>5</v>
      </c>
      <c r="G39" s="17">
        <v>5</v>
      </c>
      <c r="H39" s="17">
        <v>3</v>
      </c>
      <c r="J39" s="17">
        <v>5</v>
      </c>
      <c r="K39" s="17">
        <v>5</v>
      </c>
      <c r="L39" s="17">
        <v>4</v>
      </c>
      <c r="M39" s="17">
        <v>5</v>
      </c>
      <c r="N39" s="17">
        <v>3</v>
      </c>
      <c r="P39" s="17">
        <v>4</v>
      </c>
      <c r="Q39" s="17">
        <v>4</v>
      </c>
      <c r="R39" s="17">
        <v>4</v>
      </c>
      <c r="S39" s="17">
        <v>3</v>
      </c>
      <c r="T39" s="17">
        <v>3</v>
      </c>
      <c r="V39" s="17">
        <v>5</v>
      </c>
      <c r="W39" s="17">
        <v>2</v>
      </c>
      <c r="X39" s="17">
        <v>5</v>
      </c>
      <c r="Y39" s="17">
        <v>4</v>
      </c>
      <c r="Z39" s="17">
        <v>5</v>
      </c>
      <c r="AB39" s="17">
        <v>5</v>
      </c>
      <c r="AC39" s="17">
        <v>3</v>
      </c>
      <c r="AD39" s="17">
        <v>5</v>
      </c>
      <c r="AE39" s="17">
        <v>5</v>
      </c>
      <c r="AF39" s="17">
        <v>4</v>
      </c>
      <c r="AI39" s="20">
        <f t="shared" si="0"/>
        <v>24</v>
      </c>
      <c r="AJ39" s="20">
        <f t="shared" si="1"/>
        <v>25</v>
      </c>
      <c r="AK39" s="20">
        <f t="shared" si="2"/>
        <v>96</v>
      </c>
      <c r="AL39" s="20">
        <f t="shared" si="3"/>
        <v>3</v>
      </c>
      <c r="AM39" s="20" t="str">
        <f t="shared" si="4"/>
        <v>Y</v>
      </c>
      <c r="AN39" s="20">
        <f t="shared" si="5"/>
        <v>19</v>
      </c>
      <c r="AO39" s="20">
        <f t="shared" si="6"/>
        <v>25</v>
      </c>
      <c r="AP39" s="20">
        <f t="shared" si="7"/>
        <v>76</v>
      </c>
      <c r="AQ39" s="20">
        <f t="shared" si="8"/>
        <v>3</v>
      </c>
      <c r="AR39" s="20" t="str">
        <f t="shared" si="9"/>
        <v>Y</v>
      </c>
      <c r="AS39" s="20">
        <f t="shared" si="10"/>
        <v>23</v>
      </c>
      <c r="AT39" s="20">
        <f t="shared" si="11"/>
        <v>25</v>
      </c>
      <c r="AU39" s="20">
        <f t="shared" si="12"/>
        <v>92</v>
      </c>
      <c r="AV39" s="20">
        <f t="shared" si="13"/>
        <v>3</v>
      </c>
      <c r="AW39" s="20" t="str">
        <f t="shared" si="14"/>
        <v>Y</v>
      </c>
      <c r="AX39" s="20">
        <f t="shared" si="15"/>
        <v>22</v>
      </c>
      <c r="AY39" s="20">
        <f t="shared" si="16"/>
        <v>25</v>
      </c>
      <c r="AZ39" s="20">
        <f t="shared" si="17"/>
        <v>88</v>
      </c>
      <c r="BA39" s="20">
        <f t="shared" si="18"/>
        <v>3</v>
      </c>
      <c r="BB39" s="20" t="str">
        <f t="shared" si="19"/>
        <v>Y</v>
      </c>
      <c r="BC39" s="20">
        <f t="shared" si="20"/>
        <v>18</v>
      </c>
      <c r="BD39" s="20">
        <f t="shared" si="21"/>
        <v>25</v>
      </c>
      <c r="BE39" s="20">
        <f t="shared" si="22"/>
        <v>72</v>
      </c>
      <c r="BF39" s="20">
        <f t="shared" si="23"/>
        <v>3</v>
      </c>
      <c r="BG39" s="20" t="str">
        <f t="shared" si="24"/>
        <v>Y</v>
      </c>
    </row>
    <row r="40" spans="1:59" x14ac:dyDescent="0.25">
      <c r="A40" s="29">
        <v>25</v>
      </c>
      <c r="B40" s="110">
        <v>2000820100027</v>
      </c>
      <c r="C40" s="111" t="s">
        <v>252</v>
      </c>
      <c r="D40" s="17">
        <v>5</v>
      </c>
      <c r="E40" s="17">
        <v>4</v>
      </c>
      <c r="F40" s="17">
        <v>5</v>
      </c>
      <c r="G40" s="17">
        <v>5</v>
      </c>
      <c r="H40" s="17">
        <v>3</v>
      </c>
      <c r="J40" s="17">
        <v>5</v>
      </c>
      <c r="K40" s="17">
        <v>5</v>
      </c>
      <c r="L40" s="17">
        <v>5</v>
      </c>
      <c r="M40" s="17">
        <v>5</v>
      </c>
      <c r="N40" s="17">
        <v>5</v>
      </c>
      <c r="P40" s="17">
        <v>5</v>
      </c>
      <c r="Q40" s="17">
        <v>5</v>
      </c>
      <c r="R40" s="17">
        <v>5</v>
      </c>
      <c r="S40" s="17">
        <v>5</v>
      </c>
      <c r="T40" s="17">
        <v>3</v>
      </c>
      <c r="V40" s="17">
        <v>5</v>
      </c>
      <c r="W40" s="17">
        <v>2</v>
      </c>
      <c r="X40" s="17">
        <v>5</v>
      </c>
      <c r="Y40" s="17">
        <v>5</v>
      </c>
      <c r="Z40" s="17">
        <v>5</v>
      </c>
      <c r="AB40" s="17">
        <v>5</v>
      </c>
      <c r="AC40" s="17">
        <v>3</v>
      </c>
      <c r="AD40" s="17">
        <v>5</v>
      </c>
      <c r="AE40" s="17">
        <v>5</v>
      </c>
      <c r="AF40" s="17">
        <v>3</v>
      </c>
      <c r="AI40" s="20">
        <f t="shared" si="0"/>
        <v>25</v>
      </c>
      <c r="AJ40" s="20">
        <f t="shared" si="1"/>
        <v>25</v>
      </c>
      <c r="AK40" s="20">
        <f t="shared" si="2"/>
        <v>100</v>
      </c>
      <c r="AL40" s="20">
        <f t="shared" si="3"/>
        <v>3</v>
      </c>
      <c r="AM40" s="20" t="str">
        <f t="shared" si="4"/>
        <v>Y</v>
      </c>
      <c r="AN40" s="20">
        <f t="shared" si="5"/>
        <v>19</v>
      </c>
      <c r="AO40" s="20">
        <f t="shared" si="6"/>
        <v>25</v>
      </c>
      <c r="AP40" s="20">
        <f t="shared" si="7"/>
        <v>76</v>
      </c>
      <c r="AQ40" s="20">
        <f t="shared" si="8"/>
        <v>3</v>
      </c>
      <c r="AR40" s="20" t="str">
        <f t="shared" si="9"/>
        <v>Y</v>
      </c>
      <c r="AS40" s="20">
        <f t="shared" si="10"/>
        <v>25</v>
      </c>
      <c r="AT40" s="20">
        <f t="shared" si="11"/>
        <v>25</v>
      </c>
      <c r="AU40" s="20">
        <f t="shared" si="12"/>
        <v>100</v>
      </c>
      <c r="AV40" s="20">
        <f t="shared" si="13"/>
        <v>3</v>
      </c>
      <c r="AW40" s="20" t="str">
        <f t="shared" si="14"/>
        <v>Y</v>
      </c>
      <c r="AX40" s="20">
        <f t="shared" si="15"/>
        <v>25</v>
      </c>
      <c r="AY40" s="20">
        <f t="shared" si="16"/>
        <v>25</v>
      </c>
      <c r="AZ40" s="20">
        <f t="shared" si="17"/>
        <v>100</v>
      </c>
      <c r="BA40" s="20">
        <f t="shared" si="18"/>
        <v>3</v>
      </c>
      <c r="BB40" s="20" t="str">
        <f t="shared" si="19"/>
        <v>Y</v>
      </c>
      <c r="BC40" s="20">
        <f t="shared" si="20"/>
        <v>19</v>
      </c>
      <c r="BD40" s="20">
        <f t="shared" si="21"/>
        <v>25</v>
      </c>
      <c r="BE40" s="20">
        <f t="shared" si="22"/>
        <v>76</v>
      </c>
      <c r="BF40" s="20">
        <f t="shared" si="23"/>
        <v>3</v>
      </c>
      <c r="BG40" s="20" t="str">
        <f t="shared" si="24"/>
        <v>Y</v>
      </c>
    </row>
    <row r="41" spans="1:59" x14ac:dyDescent="0.25">
      <c r="A41" s="29">
        <v>26</v>
      </c>
      <c r="B41" s="110">
        <v>2000820100028</v>
      </c>
      <c r="C41" s="111" t="s">
        <v>253</v>
      </c>
      <c r="D41" s="17">
        <v>5</v>
      </c>
      <c r="E41" s="17">
        <v>5</v>
      </c>
      <c r="F41" s="17">
        <v>5</v>
      </c>
      <c r="G41" s="17">
        <v>5</v>
      </c>
      <c r="H41" s="17">
        <v>3</v>
      </c>
      <c r="J41" s="17">
        <v>5</v>
      </c>
      <c r="K41" s="17">
        <v>5</v>
      </c>
      <c r="L41" s="17">
        <v>5</v>
      </c>
      <c r="M41" s="17">
        <v>5</v>
      </c>
      <c r="N41" s="17">
        <v>5</v>
      </c>
      <c r="P41" s="17">
        <v>3</v>
      </c>
      <c r="Q41" s="17">
        <v>5</v>
      </c>
      <c r="R41" s="17">
        <v>5</v>
      </c>
      <c r="S41" s="17">
        <v>5</v>
      </c>
      <c r="T41" s="17">
        <v>4</v>
      </c>
      <c r="V41" s="17">
        <v>5</v>
      </c>
      <c r="W41" s="17">
        <v>2</v>
      </c>
      <c r="X41" s="17">
        <v>5</v>
      </c>
      <c r="Y41" s="17">
        <v>5</v>
      </c>
      <c r="Z41" s="17">
        <v>5</v>
      </c>
      <c r="AB41" s="17">
        <v>5</v>
      </c>
      <c r="AC41" s="17">
        <v>2</v>
      </c>
      <c r="AD41" s="17">
        <v>5</v>
      </c>
      <c r="AE41" s="17">
        <v>5</v>
      </c>
      <c r="AF41" s="17">
        <v>3</v>
      </c>
      <c r="AI41" s="20">
        <f t="shared" si="0"/>
        <v>23</v>
      </c>
      <c r="AJ41" s="20">
        <f t="shared" si="1"/>
        <v>25</v>
      </c>
      <c r="AK41" s="20">
        <f t="shared" si="2"/>
        <v>92</v>
      </c>
      <c r="AL41" s="20">
        <f t="shared" si="3"/>
        <v>3</v>
      </c>
      <c r="AM41" s="20" t="str">
        <f t="shared" si="4"/>
        <v>Y</v>
      </c>
      <c r="AN41" s="20">
        <f t="shared" si="5"/>
        <v>19</v>
      </c>
      <c r="AO41" s="20">
        <f t="shared" si="6"/>
        <v>25</v>
      </c>
      <c r="AP41" s="20">
        <f t="shared" si="7"/>
        <v>76</v>
      </c>
      <c r="AQ41" s="20">
        <f t="shared" si="8"/>
        <v>3</v>
      </c>
      <c r="AR41" s="20" t="str">
        <f t="shared" si="9"/>
        <v>Y</v>
      </c>
      <c r="AS41" s="20">
        <f t="shared" si="10"/>
        <v>25</v>
      </c>
      <c r="AT41" s="20">
        <f t="shared" si="11"/>
        <v>25</v>
      </c>
      <c r="AU41" s="20">
        <f t="shared" si="12"/>
        <v>100</v>
      </c>
      <c r="AV41" s="20">
        <f t="shared" si="13"/>
        <v>3</v>
      </c>
      <c r="AW41" s="20" t="str">
        <f t="shared" si="14"/>
        <v>Y</v>
      </c>
      <c r="AX41" s="20">
        <f t="shared" si="15"/>
        <v>25</v>
      </c>
      <c r="AY41" s="20">
        <f t="shared" si="16"/>
        <v>25</v>
      </c>
      <c r="AZ41" s="20">
        <f t="shared" si="17"/>
        <v>100</v>
      </c>
      <c r="BA41" s="20">
        <f t="shared" si="18"/>
        <v>3</v>
      </c>
      <c r="BB41" s="20" t="str">
        <f t="shared" si="19"/>
        <v>Y</v>
      </c>
      <c r="BC41" s="20">
        <f t="shared" si="20"/>
        <v>20</v>
      </c>
      <c r="BD41" s="20">
        <f t="shared" si="21"/>
        <v>25</v>
      </c>
      <c r="BE41" s="20">
        <f t="shared" si="22"/>
        <v>80</v>
      </c>
      <c r="BF41" s="20">
        <f t="shared" si="23"/>
        <v>3</v>
      </c>
      <c r="BG41" s="20" t="str">
        <f t="shared" si="24"/>
        <v>Y</v>
      </c>
    </row>
    <row r="42" spans="1:59" x14ac:dyDescent="0.25">
      <c r="A42" s="29">
        <v>27</v>
      </c>
      <c r="B42" s="110">
        <v>2000820100029</v>
      </c>
      <c r="C42" s="111" t="s">
        <v>254</v>
      </c>
      <c r="D42" s="17">
        <v>5</v>
      </c>
      <c r="E42" s="17">
        <v>5</v>
      </c>
      <c r="F42" s="17">
        <v>3</v>
      </c>
      <c r="G42" s="17">
        <v>5</v>
      </c>
      <c r="H42" s="17">
        <v>3</v>
      </c>
      <c r="J42" s="17">
        <v>5</v>
      </c>
      <c r="K42" s="17">
        <v>5</v>
      </c>
      <c r="L42" s="17">
        <v>4</v>
      </c>
      <c r="M42" s="17">
        <v>5</v>
      </c>
      <c r="N42" s="17">
        <v>5</v>
      </c>
      <c r="P42" s="17">
        <v>5</v>
      </c>
      <c r="Q42" s="17">
        <v>5</v>
      </c>
      <c r="R42" s="17">
        <v>4</v>
      </c>
      <c r="S42" s="17">
        <v>4</v>
      </c>
      <c r="T42" s="17">
        <v>4</v>
      </c>
      <c r="V42" s="17">
        <v>5</v>
      </c>
      <c r="W42" s="17">
        <v>2</v>
      </c>
      <c r="X42" s="17">
        <v>5</v>
      </c>
      <c r="Y42" s="17">
        <v>5</v>
      </c>
      <c r="Z42" s="17">
        <v>5</v>
      </c>
      <c r="AB42" s="17">
        <v>5</v>
      </c>
      <c r="AC42" s="17">
        <v>5</v>
      </c>
      <c r="AD42" s="17">
        <v>4</v>
      </c>
      <c r="AE42" s="17">
        <v>4</v>
      </c>
      <c r="AF42" s="17">
        <v>3</v>
      </c>
      <c r="AI42" s="20">
        <f t="shared" si="0"/>
        <v>25</v>
      </c>
      <c r="AJ42" s="20">
        <f t="shared" si="1"/>
        <v>25</v>
      </c>
      <c r="AK42" s="20">
        <f t="shared" si="2"/>
        <v>100</v>
      </c>
      <c r="AL42" s="20">
        <f t="shared" si="3"/>
        <v>3</v>
      </c>
      <c r="AM42" s="20" t="str">
        <f t="shared" si="4"/>
        <v>Y</v>
      </c>
      <c r="AN42" s="20">
        <f t="shared" si="5"/>
        <v>22</v>
      </c>
      <c r="AO42" s="20">
        <f t="shared" si="6"/>
        <v>25</v>
      </c>
      <c r="AP42" s="20">
        <f t="shared" si="7"/>
        <v>88</v>
      </c>
      <c r="AQ42" s="20">
        <f t="shared" si="8"/>
        <v>3</v>
      </c>
      <c r="AR42" s="20" t="str">
        <f t="shared" si="9"/>
        <v>Y</v>
      </c>
      <c r="AS42" s="20">
        <f t="shared" si="10"/>
        <v>20</v>
      </c>
      <c r="AT42" s="20">
        <f t="shared" si="11"/>
        <v>25</v>
      </c>
      <c r="AU42" s="20">
        <f t="shared" si="12"/>
        <v>80</v>
      </c>
      <c r="AV42" s="20">
        <f t="shared" si="13"/>
        <v>3</v>
      </c>
      <c r="AW42" s="20" t="str">
        <f t="shared" si="14"/>
        <v>Y</v>
      </c>
      <c r="AX42" s="20">
        <f t="shared" si="15"/>
        <v>23</v>
      </c>
      <c r="AY42" s="20">
        <f t="shared" si="16"/>
        <v>25</v>
      </c>
      <c r="AZ42" s="20">
        <f t="shared" si="17"/>
        <v>92</v>
      </c>
      <c r="BA42" s="20">
        <f t="shared" si="18"/>
        <v>3</v>
      </c>
      <c r="BB42" s="20" t="str">
        <f t="shared" si="19"/>
        <v>Y</v>
      </c>
      <c r="BC42" s="20">
        <f t="shared" si="20"/>
        <v>20</v>
      </c>
      <c r="BD42" s="20">
        <f t="shared" si="21"/>
        <v>25</v>
      </c>
      <c r="BE42" s="20">
        <f t="shared" si="22"/>
        <v>80</v>
      </c>
      <c r="BF42" s="20">
        <f t="shared" si="23"/>
        <v>3</v>
      </c>
      <c r="BG42" s="20" t="str">
        <f t="shared" si="24"/>
        <v>Y</v>
      </c>
    </row>
    <row r="43" spans="1:59" x14ac:dyDescent="0.25">
      <c r="A43" s="29">
        <v>28</v>
      </c>
      <c r="B43" s="110">
        <v>2000820100031</v>
      </c>
      <c r="C43" s="111" t="s">
        <v>255</v>
      </c>
      <c r="D43" s="17">
        <v>5</v>
      </c>
      <c r="E43" s="17">
        <v>5</v>
      </c>
      <c r="F43" s="17">
        <v>4</v>
      </c>
      <c r="G43" s="17">
        <v>5</v>
      </c>
      <c r="H43" s="17">
        <v>4</v>
      </c>
      <c r="J43" s="17">
        <v>5</v>
      </c>
      <c r="K43" s="17">
        <v>5</v>
      </c>
      <c r="L43" s="17">
        <v>4</v>
      </c>
      <c r="M43" s="17">
        <v>5</v>
      </c>
      <c r="N43" s="17">
        <v>5</v>
      </c>
      <c r="P43" s="17">
        <v>4</v>
      </c>
      <c r="Q43" s="17">
        <v>4</v>
      </c>
      <c r="R43" s="17">
        <v>4</v>
      </c>
      <c r="S43" s="17">
        <v>5</v>
      </c>
      <c r="T43" s="17">
        <v>4</v>
      </c>
      <c r="V43" s="17">
        <v>4</v>
      </c>
      <c r="W43" s="17">
        <v>2</v>
      </c>
      <c r="X43" s="17">
        <v>5</v>
      </c>
      <c r="Y43" s="17">
        <v>5</v>
      </c>
      <c r="Z43" s="17">
        <v>5</v>
      </c>
      <c r="AB43" s="17">
        <v>4</v>
      </c>
      <c r="AC43" s="17">
        <v>3</v>
      </c>
      <c r="AD43" s="17">
        <v>5</v>
      </c>
      <c r="AE43" s="17">
        <v>3</v>
      </c>
      <c r="AF43" s="17">
        <v>3</v>
      </c>
      <c r="AI43" s="20">
        <f t="shared" si="0"/>
        <v>22</v>
      </c>
      <c r="AJ43" s="20">
        <f t="shared" si="1"/>
        <v>25</v>
      </c>
      <c r="AK43" s="20">
        <f t="shared" si="2"/>
        <v>88</v>
      </c>
      <c r="AL43" s="20">
        <f t="shared" si="3"/>
        <v>3</v>
      </c>
      <c r="AM43" s="20" t="str">
        <f t="shared" si="4"/>
        <v>Y</v>
      </c>
      <c r="AN43" s="20">
        <f t="shared" si="5"/>
        <v>19</v>
      </c>
      <c r="AO43" s="20">
        <f t="shared" si="6"/>
        <v>25</v>
      </c>
      <c r="AP43" s="20">
        <f t="shared" si="7"/>
        <v>76</v>
      </c>
      <c r="AQ43" s="20">
        <f t="shared" si="8"/>
        <v>3</v>
      </c>
      <c r="AR43" s="20" t="str">
        <f t="shared" si="9"/>
        <v>Y</v>
      </c>
      <c r="AS43" s="20">
        <f t="shared" si="10"/>
        <v>22</v>
      </c>
      <c r="AT43" s="20">
        <f t="shared" si="11"/>
        <v>25</v>
      </c>
      <c r="AU43" s="20">
        <f t="shared" si="12"/>
        <v>88</v>
      </c>
      <c r="AV43" s="20">
        <f t="shared" si="13"/>
        <v>3</v>
      </c>
      <c r="AW43" s="20" t="str">
        <f t="shared" si="14"/>
        <v>Y</v>
      </c>
      <c r="AX43" s="20">
        <f t="shared" si="15"/>
        <v>23</v>
      </c>
      <c r="AY43" s="20">
        <f t="shared" si="16"/>
        <v>25</v>
      </c>
      <c r="AZ43" s="20">
        <f t="shared" si="17"/>
        <v>92</v>
      </c>
      <c r="BA43" s="20">
        <f t="shared" si="18"/>
        <v>3</v>
      </c>
      <c r="BB43" s="20" t="str">
        <f t="shared" si="19"/>
        <v>Y</v>
      </c>
      <c r="BC43" s="20">
        <f t="shared" si="20"/>
        <v>21</v>
      </c>
      <c r="BD43" s="20">
        <f t="shared" si="21"/>
        <v>25</v>
      </c>
      <c r="BE43" s="20">
        <f t="shared" si="22"/>
        <v>84</v>
      </c>
      <c r="BF43" s="20">
        <f t="shared" si="23"/>
        <v>3</v>
      </c>
      <c r="BG43" s="20" t="str">
        <f t="shared" si="24"/>
        <v>Y</v>
      </c>
    </row>
    <row r="44" spans="1:59" x14ac:dyDescent="0.25">
      <c r="A44" s="29">
        <v>29</v>
      </c>
      <c r="B44" s="110">
        <v>2000820100032</v>
      </c>
      <c r="C44" s="111" t="s">
        <v>256</v>
      </c>
      <c r="D44" s="17">
        <v>5</v>
      </c>
      <c r="E44" s="17">
        <v>4</v>
      </c>
      <c r="F44" s="17">
        <v>5</v>
      </c>
      <c r="G44" s="17">
        <v>5</v>
      </c>
      <c r="H44" s="17">
        <v>4</v>
      </c>
      <c r="J44" s="17">
        <v>5</v>
      </c>
      <c r="K44" s="17">
        <v>5</v>
      </c>
      <c r="L44" s="17">
        <v>5</v>
      </c>
      <c r="M44" s="17">
        <v>5</v>
      </c>
      <c r="N44" s="17">
        <v>5</v>
      </c>
      <c r="P44" s="17">
        <v>5</v>
      </c>
      <c r="Q44" s="17">
        <v>3</v>
      </c>
      <c r="R44" s="17">
        <v>5</v>
      </c>
      <c r="S44" s="17">
        <v>5</v>
      </c>
      <c r="T44" s="17">
        <v>3</v>
      </c>
      <c r="V44" s="17">
        <v>5</v>
      </c>
      <c r="W44" s="17">
        <v>2</v>
      </c>
      <c r="X44" s="17">
        <v>5</v>
      </c>
      <c r="Y44" s="17">
        <v>5</v>
      </c>
      <c r="Z44" s="17">
        <v>5</v>
      </c>
      <c r="AB44" s="17">
        <v>5</v>
      </c>
      <c r="AC44" s="17">
        <v>5</v>
      </c>
      <c r="AD44" s="17">
        <v>5</v>
      </c>
      <c r="AE44" s="17">
        <v>5</v>
      </c>
      <c r="AF44" s="17">
        <v>4</v>
      </c>
      <c r="AI44" s="20">
        <f t="shared" si="0"/>
        <v>25</v>
      </c>
      <c r="AJ44" s="20">
        <f t="shared" si="1"/>
        <v>25</v>
      </c>
      <c r="AK44" s="20">
        <f t="shared" si="2"/>
        <v>100</v>
      </c>
      <c r="AL44" s="20">
        <f t="shared" si="3"/>
        <v>3</v>
      </c>
      <c r="AM44" s="20" t="str">
        <f t="shared" si="4"/>
        <v>Y</v>
      </c>
      <c r="AN44" s="20">
        <f t="shared" si="5"/>
        <v>19</v>
      </c>
      <c r="AO44" s="20">
        <f t="shared" si="6"/>
        <v>25</v>
      </c>
      <c r="AP44" s="20">
        <f t="shared" si="7"/>
        <v>76</v>
      </c>
      <c r="AQ44" s="20">
        <f t="shared" si="8"/>
        <v>3</v>
      </c>
      <c r="AR44" s="20" t="str">
        <f t="shared" si="9"/>
        <v>Y</v>
      </c>
      <c r="AS44" s="20">
        <f t="shared" si="10"/>
        <v>25</v>
      </c>
      <c r="AT44" s="20">
        <f t="shared" si="11"/>
        <v>25</v>
      </c>
      <c r="AU44" s="20">
        <f t="shared" si="12"/>
        <v>100</v>
      </c>
      <c r="AV44" s="20">
        <f t="shared" si="13"/>
        <v>3</v>
      </c>
      <c r="AW44" s="20" t="str">
        <f t="shared" si="14"/>
        <v>Y</v>
      </c>
      <c r="AX44" s="20">
        <f t="shared" si="15"/>
        <v>25</v>
      </c>
      <c r="AY44" s="20">
        <f t="shared" si="16"/>
        <v>25</v>
      </c>
      <c r="AZ44" s="20">
        <f t="shared" si="17"/>
        <v>100</v>
      </c>
      <c r="BA44" s="20">
        <f t="shared" si="18"/>
        <v>3</v>
      </c>
      <c r="BB44" s="20" t="str">
        <f t="shared" si="19"/>
        <v>Y</v>
      </c>
      <c r="BC44" s="20">
        <f t="shared" si="20"/>
        <v>21</v>
      </c>
      <c r="BD44" s="20">
        <f t="shared" si="21"/>
        <v>25</v>
      </c>
      <c r="BE44" s="20">
        <f t="shared" si="22"/>
        <v>84</v>
      </c>
      <c r="BF44" s="20">
        <f t="shared" si="23"/>
        <v>3</v>
      </c>
      <c r="BG44" s="20" t="str">
        <f t="shared" si="24"/>
        <v>Y</v>
      </c>
    </row>
    <row r="45" spans="1:59" x14ac:dyDescent="0.25">
      <c r="A45" s="29">
        <v>30</v>
      </c>
      <c r="B45" s="110">
        <v>2000820100033</v>
      </c>
      <c r="C45" s="111" t="s">
        <v>257</v>
      </c>
      <c r="D45" s="17">
        <v>5</v>
      </c>
      <c r="E45" s="17">
        <v>3</v>
      </c>
      <c r="F45" s="17">
        <v>5</v>
      </c>
      <c r="G45" s="17">
        <v>5</v>
      </c>
      <c r="H45" s="17">
        <v>4</v>
      </c>
      <c r="J45" s="17">
        <v>5</v>
      </c>
      <c r="K45" s="17">
        <v>5</v>
      </c>
      <c r="L45" s="17">
        <v>5</v>
      </c>
      <c r="M45" s="17">
        <v>5</v>
      </c>
      <c r="N45" s="17">
        <v>5</v>
      </c>
      <c r="P45" s="17">
        <v>5</v>
      </c>
      <c r="Q45" s="17">
        <v>5</v>
      </c>
      <c r="R45" s="17">
        <v>5</v>
      </c>
      <c r="S45" s="17">
        <v>4</v>
      </c>
      <c r="T45" s="17">
        <v>3</v>
      </c>
      <c r="V45" s="17">
        <v>5</v>
      </c>
      <c r="W45" s="17">
        <v>2</v>
      </c>
      <c r="X45" s="17">
        <v>5</v>
      </c>
      <c r="Y45" s="17">
        <v>5</v>
      </c>
      <c r="Z45" s="17">
        <v>5</v>
      </c>
      <c r="AB45" s="17">
        <v>3</v>
      </c>
      <c r="AC45" s="17">
        <v>3</v>
      </c>
      <c r="AD45" s="17">
        <v>4</v>
      </c>
      <c r="AE45" s="17">
        <v>5</v>
      </c>
      <c r="AF45" s="17">
        <v>4</v>
      </c>
      <c r="AI45" s="20">
        <f t="shared" si="0"/>
        <v>23</v>
      </c>
      <c r="AJ45" s="20">
        <f t="shared" si="1"/>
        <v>25</v>
      </c>
      <c r="AK45" s="20">
        <f t="shared" si="2"/>
        <v>92</v>
      </c>
      <c r="AL45" s="20">
        <f t="shared" si="3"/>
        <v>3</v>
      </c>
      <c r="AM45" s="20" t="str">
        <f t="shared" si="4"/>
        <v>Y</v>
      </c>
      <c r="AN45" s="20">
        <f t="shared" si="5"/>
        <v>18</v>
      </c>
      <c r="AO45" s="20">
        <f t="shared" si="6"/>
        <v>25</v>
      </c>
      <c r="AP45" s="20">
        <f t="shared" si="7"/>
        <v>72</v>
      </c>
      <c r="AQ45" s="20">
        <f t="shared" si="8"/>
        <v>3</v>
      </c>
      <c r="AR45" s="20" t="str">
        <f t="shared" si="9"/>
        <v>Y</v>
      </c>
      <c r="AS45" s="20">
        <f t="shared" si="10"/>
        <v>24</v>
      </c>
      <c r="AT45" s="20">
        <f t="shared" si="11"/>
        <v>25</v>
      </c>
      <c r="AU45" s="20">
        <f t="shared" si="12"/>
        <v>96</v>
      </c>
      <c r="AV45" s="20">
        <f t="shared" si="13"/>
        <v>3</v>
      </c>
      <c r="AW45" s="20" t="str">
        <f t="shared" si="14"/>
        <v>Y</v>
      </c>
      <c r="AX45" s="20">
        <f t="shared" si="15"/>
        <v>24</v>
      </c>
      <c r="AY45" s="20">
        <f t="shared" si="16"/>
        <v>25</v>
      </c>
      <c r="AZ45" s="20">
        <f t="shared" si="17"/>
        <v>96</v>
      </c>
      <c r="BA45" s="20">
        <f t="shared" si="18"/>
        <v>3</v>
      </c>
      <c r="BB45" s="20" t="str">
        <f t="shared" si="19"/>
        <v>Y</v>
      </c>
      <c r="BC45" s="20">
        <f t="shared" si="20"/>
        <v>21</v>
      </c>
      <c r="BD45" s="20">
        <f t="shared" si="21"/>
        <v>25</v>
      </c>
      <c r="BE45" s="20">
        <f t="shared" si="22"/>
        <v>84</v>
      </c>
      <c r="BF45" s="20">
        <f t="shared" si="23"/>
        <v>3</v>
      </c>
      <c r="BG45" s="20" t="str">
        <f t="shared" si="24"/>
        <v>Y</v>
      </c>
    </row>
    <row r="46" spans="1:59" x14ac:dyDescent="0.25">
      <c r="A46" s="29">
        <v>31</v>
      </c>
      <c r="B46" s="110">
        <v>2000820100034</v>
      </c>
      <c r="C46" s="111" t="s">
        <v>258</v>
      </c>
      <c r="D46" s="17">
        <v>5</v>
      </c>
      <c r="E46" s="17">
        <v>5</v>
      </c>
      <c r="F46" s="17">
        <v>4</v>
      </c>
      <c r="G46" s="17">
        <v>3</v>
      </c>
      <c r="H46" s="17">
        <v>5</v>
      </c>
      <c r="J46" s="17">
        <v>3</v>
      </c>
      <c r="K46" s="17">
        <v>5</v>
      </c>
      <c r="L46" s="17">
        <v>3</v>
      </c>
      <c r="M46" s="17">
        <v>5</v>
      </c>
      <c r="N46" s="17">
        <v>5</v>
      </c>
      <c r="P46" s="17">
        <v>5</v>
      </c>
      <c r="Q46" s="17">
        <v>5</v>
      </c>
      <c r="R46" s="17">
        <v>3</v>
      </c>
      <c r="S46" s="17">
        <v>4</v>
      </c>
      <c r="T46" s="17">
        <v>3</v>
      </c>
      <c r="V46" s="17">
        <v>5</v>
      </c>
      <c r="W46" s="17">
        <v>2</v>
      </c>
      <c r="X46" s="17">
        <v>3</v>
      </c>
      <c r="Y46" s="17">
        <v>5</v>
      </c>
      <c r="Z46" s="17">
        <v>5</v>
      </c>
      <c r="AB46" s="17">
        <v>5</v>
      </c>
      <c r="AC46" s="17">
        <v>3</v>
      </c>
      <c r="AD46" s="17">
        <v>4</v>
      </c>
      <c r="AE46" s="17">
        <v>4</v>
      </c>
      <c r="AF46" s="17">
        <v>4</v>
      </c>
      <c r="AI46" s="20">
        <f t="shared" si="0"/>
        <v>23</v>
      </c>
      <c r="AJ46" s="20">
        <f t="shared" si="1"/>
        <v>25</v>
      </c>
      <c r="AK46" s="20">
        <f t="shared" si="2"/>
        <v>92</v>
      </c>
      <c r="AL46" s="20">
        <f t="shared" si="3"/>
        <v>3</v>
      </c>
      <c r="AM46" s="20" t="str">
        <f t="shared" si="4"/>
        <v>Y</v>
      </c>
      <c r="AN46" s="20">
        <f t="shared" si="5"/>
        <v>20</v>
      </c>
      <c r="AO46" s="20">
        <f t="shared" si="6"/>
        <v>25</v>
      </c>
      <c r="AP46" s="20">
        <f t="shared" si="7"/>
        <v>80</v>
      </c>
      <c r="AQ46" s="20">
        <f t="shared" si="8"/>
        <v>3</v>
      </c>
      <c r="AR46" s="20" t="str">
        <f t="shared" si="9"/>
        <v>Y</v>
      </c>
      <c r="AS46" s="20">
        <f t="shared" si="10"/>
        <v>17</v>
      </c>
      <c r="AT46" s="20">
        <f t="shared" si="11"/>
        <v>25</v>
      </c>
      <c r="AU46" s="20">
        <f t="shared" si="12"/>
        <v>68</v>
      </c>
      <c r="AV46" s="20">
        <f t="shared" si="13"/>
        <v>3</v>
      </c>
      <c r="AW46" s="20" t="str">
        <f t="shared" si="14"/>
        <v>Y</v>
      </c>
      <c r="AX46" s="20">
        <f t="shared" si="15"/>
        <v>21</v>
      </c>
      <c r="AY46" s="20">
        <f t="shared" si="16"/>
        <v>25</v>
      </c>
      <c r="AZ46" s="20">
        <f t="shared" si="17"/>
        <v>84</v>
      </c>
      <c r="BA46" s="20">
        <f t="shared" si="18"/>
        <v>3</v>
      </c>
      <c r="BB46" s="20" t="str">
        <f t="shared" si="19"/>
        <v>Y</v>
      </c>
      <c r="BC46" s="20">
        <f t="shared" si="20"/>
        <v>22</v>
      </c>
      <c r="BD46" s="20">
        <f t="shared" si="21"/>
        <v>25</v>
      </c>
      <c r="BE46" s="20">
        <f t="shared" si="22"/>
        <v>88</v>
      </c>
      <c r="BF46" s="20">
        <f t="shared" si="23"/>
        <v>3</v>
      </c>
      <c r="BG46" s="20" t="str">
        <f t="shared" si="24"/>
        <v>Y</v>
      </c>
    </row>
    <row r="47" spans="1:59" x14ac:dyDescent="0.25">
      <c r="A47" s="29">
        <v>32</v>
      </c>
      <c r="B47" s="110">
        <v>2000820100035</v>
      </c>
      <c r="C47" s="111" t="s">
        <v>259</v>
      </c>
      <c r="D47" s="17">
        <v>5</v>
      </c>
      <c r="E47" s="17">
        <v>5</v>
      </c>
      <c r="F47" s="17">
        <v>4</v>
      </c>
      <c r="G47" s="17">
        <v>5</v>
      </c>
      <c r="H47" s="17">
        <v>4</v>
      </c>
      <c r="J47" s="17">
        <v>5</v>
      </c>
      <c r="K47" s="17">
        <v>3</v>
      </c>
      <c r="L47" s="17">
        <v>4</v>
      </c>
      <c r="M47" s="17">
        <v>5</v>
      </c>
      <c r="N47" s="17">
        <v>5</v>
      </c>
      <c r="P47" s="17">
        <v>5</v>
      </c>
      <c r="Q47" s="17">
        <v>5</v>
      </c>
      <c r="R47" s="17">
        <v>4</v>
      </c>
      <c r="S47" s="17">
        <v>4</v>
      </c>
      <c r="T47" s="17">
        <v>3</v>
      </c>
      <c r="V47" s="17">
        <v>5</v>
      </c>
      <c r="W47" s="17">
        <v>2</v>
      </c>
      <c r="X47" s="17">
        <v>5</v>
      </c>
      <c r="Y47" s="17">
        <v>5</v>
      </c>
      <c r="Z47" s="17">
        <v>5</v>
      </c>
      <c r="AB47" s="17">
        <v>4</v>
      </c>
      <c r="AC47" s="17">
        <v>3</v>
      </c>
      <c r="AD47" s="17">
        <v>5</v>
      </c>
      <c r="AE47" s="17">
        <v>5</v>
      </c>
      <c r="AF47" s="17">
        <v>3</v>
      </c>
      <c r="AI47" s="20">
        <f t="shared" si="0"/>
        <v>24</v>
      </c>
      <c r="AJ47" s="20">
        <f t="shared" si="1"/>
        <v>25</v>
      </c>
      <c r="AK47" s="20">
        <f t="shared" si="2"/>
        <v>96</v>
      </c>
      <c r="AL47" s="20">
        <f t="shared" si="3"/>
        <v>3</v>
      </c>
      <c r="AM47" s="20" t="str">
        <f t="shared" si="4"/>
        <v>Y</v>
      </c>
      <c r="AN47" s="20">
        <f t="shared" si="5"/>
        <v>18</v>
      </c>
      <c r="AO47" s="20">
        <f t="shared" si="6"/>
        <v>25</v>
      </c>
      <c r="AP47" s="20">
        <f t="shared" si="7"/>
        <v>72</v>
      </c>
      <c r="AQ47" s="20">
        <f t="shared" si="8"/>
        <v>3</v>
      </c>
      <c r="AR47" s="20" t="str">
        <f t="shared" si="9"/>
        <v>Y</v>
      </c>
      <c r="AS47" s="20">
        <f t="shared" si="10"/>
        <v>22</v>
      </c>
      <c r="AT47" s="20">
        <f t="shared" si="11"/>
        <v>25</v>
      </c>
      <c r="AU47" s="20">
        <f t="shared" si="12"/>
        <v>88</v>
      </c>
      <c r="AV47" s="20">
        <f t="shared" si="13"/>
        <v>3</v>
      </c>
      <c r="AW47" s="20" t="str">
        <f t="shared" si="14"/>
        <v>Y</v>
      </c>
      <c r="AX47" s="20">
        <f t="shared" si="15"/>
        <v>24</v>
      </c>
      <c r="AY47" s="20">
        <f t="shared" si="16"/>
        <v>25</v>
      </c>
      <c r="AZ47" s="20">
        <f t="shared" si="17"/>
        <v>96</v>
      </c>
      <c r="BA47" s="20">
        <f t="shared" si="18"/>
        <v>3</v>
      </c>
      <c r="BB47" s="20" t="str">
        <f t="shared" si="19"/>
        <v>Y</v>
      </c>
      <c r="BC47" s="20">
        <f t="shared" si="20"/>
        <v>20</v>
      </c>
      <c r="BD47" s="20">
        <f t="shared" si="21"/>
        <v>25</v>
      </c>
      <c r="BE47" s="20">
        <f t="shared" si="22"/>
        <v>80</v>
      </c>
      <c r="BF47" s="20">
        <f t="shared" si="23"/>
        <v>3</v>
      </c>
      <c r="BG47" s="20" t="str">
        <f t="shared" si="24"/>
        <v>Y</v>
      </c>
    </row>
    <row r="48" spans="1:59" x14ac:dyDescent="0.25">
      <c r="A48" s="29">
        <v>33</v>
      </c>
      <c r="B48" s="110">
        <v>2000820100036</v>
      </c>
      <c r="C48" s="111" t="s">
        <v>260</v>
      </c>
      <c r="D48" s="17">
        <v>5</v>
      </c>
      <c r="E48" s="17">
        <v>5</v>
      </c>
      <c r="F48" s="17">
        <v>5</v>
      </c>
      <c r="G48" s="17">
        <v>5</v>
      </c>
      <c r="H48" s="17">
        <v>4</v>
      </c>
      <c r="J48" s="17">
        <v>5</v>
      </c>
      <c r="K48" s="17">
        <v>5</v>
      </c>
      <c r="L48" s="17">
        <v>4</v>
      </c>
      <c r="M48" s="17">
        <v>5</v>
      </c>
      <c r="N48" s="17">
        <v>5</v>
      </c>
      <c r="P48" s="17">
        <v>4</v>
      </c>
      <c r="Q48" s="17">
        <v>4</v>
      </c>
      <c r="R48" s="17">
        <v>4</v>
      </c>
      <c r="S48" s="17">
        <v>5</v>
      </c>
      <c r="T48" s="17">
        <v>4</v>
      </c>
      <c r="V48" s="17">
        <v>5</v>
      </c>
      <c r="W48" s="17">
        <v>2</v>
      </c>
      <c r="X48" s="17">
        <v>5</v>
      </c>
      <c r="Y48" s="17">
        <v>5</v>
      </c>
      <c r="Z48" s="17">
        <v>5</v>
      </c>
      <c r="AB48" s="17">
        <v>5</v>
      </c>
      <c r="AC48" s="17">
        <v>3</v>
      </c>
      <c r="AD48" s="17">
        <v>5</v>
      </c>
      <c r="AE48" s="17">
        <v>5</v>
      </c>
      <c r="AF48" s="17">
        <v>3</v>
      </c>
      <c r="AI48" s="20">
        <f t="shared" si="0"/>
        <v>24</v>
      </c>
      <c r="AJ48" s="20">
        <f t="shared" si="1"/>
        <v>25</v>
      </c>
      <c r="AK48" s="20">
        <f t="shared" si="2"/>
        <v>96</v>
      </c>
      <c r="AL48" s="20">
        <f t="shared" si="3"/>
        <v>3</v>
      </c>
      <c r="AM48" s="20" t="str">
        <f t="shared" si="4"/>
        <v>Y</v>
      </c>
      <c r="AN48" s="20">
        <f t="shared" si="5"/>
        <v>19</v>
      </c>
      <c r="AO48" s="20">
        <f t="shared" si="6"/>
        <v>25</v>
      </c>
      <c r="AP48" s="20">
        <f t="shared" si="7"/>
        <v>76</v>
      </c>
      <c r="AQ48" s="20">
        <f t="shared" si="8"/>
        <v>3</v>
      </c>
      <c r="AR48" s="20" t="str">
        <f t="shared" si="9"/>
        <v>Y</v>
      </c>
      <c r="AS48" s="20">
        <f t="shared" si="10"/>
        <v>23</v>
      </c>
      <c r="AT48" s="20">
        <f t="shared" si="11"/>
        <v>25</v>
      </c>
      <c r="AU48" s="20">
        <f t="shared" si="12"/>
        <v>92</v>
      </c>
      <c r="AV48" s="20">
        <f t="shared" si="13"/>
        <v>3</v>
      </c>
      <c r="AW48" s="20" t="str">
        <f t="shared" si="14"/>
        <v>Y</v>
      </c>
      <c r="AX48" s="20">
        <f t="shared" si="15"/>
        <v>25</v>
      </c>
      <c r="AY48" s="20">
        <f t="shared" si="16"/>
        <v>25</v>
      </c>
      <c r="AZ48" s="20">
        <f t="shared" si="17"/>
        <v>100</v>
      </c>
      <c r="BA48" s="20">
        <f t="shared" si="18"/>
        <v>3</v>
      </c>
      <c r="BB48" s="20" t="str">
        <f t="shared" si="19"/>
        <v>Y</v>
      </c>
      <c r="BC48" s="20">
        <f t="shared" si="20"/>
        <v>21</v>
      </c>
      <c r="BD48" s="20">
        <f t="shared" si="21"/>
        <v>25</v>
      </c>
      <c r="BE48" s="20">
        <f t="shared" si="22"/>
        <v>84</v>
      </c>
      <c r="BF48" s="20">
        <f t="shared" si="23"/>
        <v>3</v>
      </c>
      <c r="BG48" s="20" t="str">
        <f t="shared" si="24"/>
        <v>Y</v>
      </c>
    </row>
    <row r="49" spans="1:59" x14ac:dyDescent="0.25">
      <c r="A49" s="29">
        <v>34</v>
      </c>
      <c r="B49" s="110">
        <v>2000820100038</v>
      </c>
      <c r="C49" s="111" t="s">
        <v>261</v>
      </c>
      <c r="D49" s="17">
        <v>5</v>
      </c>
      <c r="E49" s="17">
        <v>4</v>
      </c>
      <c r="F49" s="17">
        <v>5</v>
      </c>
      <c r="G49" s="17">
        <v>5</v>
      </c>
      <c r="H49" s="17">
        <v>4</v>
      </c>
      <c r="J49" s="17">
        <v>5</v>
      </c>
      <c r="K49" s="17">
        <v>4</v>
      </c>
      <c r="L49" s="17">
        <v>5</v>
      </c>
      <c r="M49" s="17">
        <v>5</v>
      </c>
      <c r="N49" s="17">
        <v>5</v>
      </c>
      <c r="P49" s="17">
        <v>5</v>
      </c>
      <c r="Q49" s="17">
        <v>5</v>
      </c>
      <c r="R49" s="17">
        <v>5</v>
      </c>
      <c r="S49" s="17">
        <v>4</v>
      </c>
      <c r="T49" s="17">
        <v>4</v>
      </c>
      <c r="V49" s="17">
        <v>5</v>
      </c>
      <c r="W49" s="17">
        <v>2</v>
      </c>
      <c r="X49" s="17">
        <v>5</v>
      </c>
      <c r="Y49" s="17">
        <v>5</v>
      </c>
      <c r="Z49" s="17">
        <v>5</v>
      </c>
      <c r="AB49" s="17">
        <v>5</v>
      </c>
      <c r="AC49" s="17">
        <v>4</v>
      </c>
      <c r="AD49" s="17">
        <v>3</v>
      </c>
      <c r="AE49" s="17">
        <v>4</v>
      </c>
      <c r="AF49" s="17">
        <v>3</v>
      </c>
      <c r="AI49" s="20">
        <f t="shared" si="0"/>
        <v>25</v>
      </c>
      <c r="AJ49" s="20">
        <f t="shared" si="1"/>
        <v>25</v>
      </c>
      <c r="AK49" s="20">
        <f t="shared" si="2"/>
        <v>100</v>
      </c>
      <c r="AL49" s="20">
        <f t="shared" si="3"/>
        <v>3</v>
      </c>
      <c r="AM49" s="20" t="str">
        <f t="shared" si="4"/>
        <v>Y</v>
      </c>
      <c r="AN49" s="20">
        <f t="shared" si="5"/>
        <v>19</v>
      </c>
      <c r="AO49" s="20">
        <f t="shared" si="6"/>
        <v>25</v>
      </c>
      <c r="AP49" s="20">
        <f t="shared" si="7"/>
        <v>76</v>
      </c>
      <c r="AQ49" s="20">
        <f t="shared" si="8"/>
        <v>3</v>
      </c>
      <c r="AR49" s="20" t="str">
        <f t="shared" si="9"/>
        <v>Y</v>
      </c>
      <c r="AS49" s="20">
        <f t="shared" si="10"/>
        <v>23</v>
      </c>
      <c r="AT49" s="20">
        <f t="shared" si="11"/>
        <v>25</v>
      </c>
      <c r="AU49" s="20">
        <f t="shared" si="12"/>
        <v>92</v>
      </c>
      <c r="AV49" s="20">
        <f t="shared" si="13"/>
        <v>3</v>
      </c>
      <c r="AW49" s="20" t="str">
        <f t="shared" si="14"/>
        <v>Y</v>
      </c>
      <c r="AX49" s="20">
        <f t="shared" si="15"/>
        <v>23</v>
      </c>
      <c r="AY49" s="20">
        <f t="shared" si="16"/>
        <v>25</v>
      </c>
      <c r="AZ49" s="20">
        <f t="shared" si="17"/>
        <v>92</v>
      </c>
      <c r="BA49" s="20">
        <f t="shared" si="18"/>
        <v>3</v>
      </c>
      <c r="BB49" s="20" t="str">
        <f t="shared" si="19"/>
        <v>Y</v>
      </c>
      <c r="BC49" s="20">
        <f t="shared" si="20"/>
        <v>21</v>
      </c>
      <c r="BD49" s="20">
        <f t="shared" si="21"/>
        <v>25</v>
      </c>
      <c r="BE49" s="20">
        <f t="shared" si="22"/>
        <v>84</v>
      </c>
      <c r="BF49" s="20">
        <f t="shared" si="23"/>
        <v>3</v>
      </c>
      <c r="BG49" s="20" t="str">
        <f t="shared" si="24"/>
        <v>Y</v>
      </c>
    </row>
    <row r="50" spans="1:59" x14ac:dyDescent="0.25">
      <c r="A50" s="29">
        <v>35</v>
      </c>
      <c r="B50" s="110">
        <v>2000820100039</v>
      </c>
      <c r="C50" s="111" t="s">
        <v>262</v>
      </c>
      <c r="D50" s="17">
        <v>5</v>
      </c>
      <c r="E50" s="17">
        <v>5</v>
      </c>
      <c r="F50" s="17">
        <v>5</v>
      </c>
      <c r="G50" s="17">
        <v>4</v>
      </c>
      <c r="H50" s="17">
        <v>2</v>
      </c>
      <c r="J50" s="17">
        <v>4</v>
      </c>
      <c r="K50" s="17">
        <v>5</v>
      </c>
      <c r="L50" s="17">
        <v>1</v>
      </c>
      <c r="M50" s="17">
        <v>5</v>
      </c>
      <c r="N50" s="17">
        <v>2</v>
      </c>
      <c r="P50" s="17">
        <v>4</v>
      </c>
      <c r="Q50" s="17">
        <v>5</v>
      </c>
      <c r="R50" s="17">
        <v>1</v>
      </c>
      <c r="S50" s="17">
        <v>5</v>
      </c>
      <c r="T50" s="17">
        <v>5</v>
      </c>
      <c r="V50" s="17">
        <v>5</v>
      </c>
      <c r="W50" s="17">
        <v>2</v>
      </c>
      <c r="X50" s="17">
        <v>4</v>
      </c>
      <c r="Y50" s="17">
        <v>2</v>
      </c>
      <c r="Z50" s="17">
        <v>5</v>
      </c>
      <c r="AB50" s="17">
        <v>5</v>
      </c>
      <c r="AC50" s="17">
        <v>1</v>
      </c>
      <c r="AD50" s="17">
        <v>4</v>
      </c>
      <c r="AE50" s="17">
        <v>2</v>
      </c>
      <c r="AF50" s="17">
        <v>2</v>
      </c>
      <c r="AI50" s="20">
        <f t="shared" si="0"/>
        <v>23</v>
      </c>
      <c r="AJ50" s="20">
        <f t="shared" si="1"/>
        <v>25</v>
      </c>
      <c r="AK50" s="20">
        <f t="shared" si="2"/>
        <v>92</v>
      </c>
      <c r="AL50" s="20">
        <f t="shared" si="3"/>
        <v>3</v>
      </c>
      <c r="AM50" s="20" t="str">
        <f t="shared" si="4"/>
        <v>Y</v>
      </c>
      <c r="AN50" s="20">
        <f t="shared" si="5"/>
        <v>18</v>
      </c>
      <c r="AO50" s="20">
        <f t="shared" si="6"/>
        <v>25</v>
      </c>
      <c r="AP50" s="20">
        <f t="shared" si="7"/>
        <v>72</v>
      </c>
      <c r="AQ50" s="20">
        <f t="shared" si="8"/>
        <v>3</v>
      </c>
      <c r="AR50" s="20" t="str">
        <f t="shared" si="9"/>
        <v>Y</v>
      </c>
      <c r="AS50" s="20">
        <f t="shared" si="10"/>
        <v>15</v>
      </c>
      <c r="AT50" s="20">
        <f t="shared" si="11"/>
        <v>25</v>
      </c>
      <c r="AU50" s="20">
        <f t="shared" si="12"/>
        <v>60</v>
      </c>
      <c r="AV50" s="20">
        <f t="shared" si="13"/>
        <v>3</v>
      </c>
      <c r="AW50" s="20" t="str">
        <f t="shared" si="14"/>
        <v>Y</v>
      </c>
      <c r="AX50" s="20">
        <f t="shared" si="15"/>
        <v>18</v>
      </c>
      <c r="AY50" s="20">
        <f t="shared" si="16"/>
        <v>25</v>
      </c>
      <c r="AZ50" s="20">
        <f t="shared" si="17"/>
        <v>72</v>
      </c>
      <c r="BA50" s="20">
        <f t="shared" si="18"/>
        <v>3</v>
      </c>
      <c r="BB50" s="20" t="str">
        <f t="shared" si="19"/>
        <v>Y</v>
      </c>
      <c r="BC50" s="20">
        <f t="shared" si="20"/>
        <v>16</v>
      </c>
      <c r="BD50" s="20">
        <f t="shared" si="21"/>
        <v>25</v>
      </c>
      <c r="BE50" s="20">
        <f t="shared" si="22"/>
        <v>64</v>
      </c>
      <c r="BF50" s="20">
        <f t="shared" si="23"/>
        <v>3</v>
      </c>
      <c r="BG50" s="20" t="str">
        <f t="shared" si="24"/>
        <v>Y</v>
      </c>
    </row>
    <row r="51" spans="1:59" x14ac:dyDescent="0.25">
      <c r="A51" s="29">
        <v>36</v>
      </c>
      <c r="B51" s="110">
        <v>2000820100040</v>
      </c>
      <c r="C51" s="111" t="s">
        <v>263</v>
      </c>
      <c r="D51" s="17">
        <v>5</v>
      </c>
      <c r="E51" s="17">
        <v>4</v>
      </c>
      <c r="F51" s="17">
        <v>4</v>
      </c>
      <c r="G51" s="17">
        <v>3</v>
      </c>
      <c r="H51" s="17">
        <v>3</v>
      </c>
      <c r="J51" s="17">
        <v>3</v>
      </c>
      <c r="K51" s="17">
        <v>5</v>
      </c>
      <c r="L51" s="17">
        <v>2</v>
      </c>
      <c r="M51" s="17">
        <v>5</v>
      </c>
      <c r="N51" s="17">
        <v>2</v>
      </c>
      <c r="P51" s="17">
        <v>5</v>
      </c>
      <c r="Q51" s="17">
        <v>5</v>
      </c>
      <c r="R51" s="17">
        <v>2</v>
      </c>
      <c r="S51" s="17">
        <v>5</v>
      </c>
      <c r="T51" s="17">
        <v>5</v>
      </c>
      <c r="V51" s="17">
        <v>5</v>
      </c>
      <c r="W51" s="17">
        <v>1</v>
      </c>
      <c r="X51" s="17">
        <v>3</v>
      </c>
      <c r="Y51" s="17">
        <v>5</v>
      </c>
      <c r="Z51" s="17">
        <v>5</v>
      </c>
      <c r="AB51" s="17">
        <v>4</v>
      </c>
      <c r="AC51" s="17">
        <v>2</v>
      </c>
      <c r="AD51" s="17">
        <v>3</v>
      </c>
      <c r="AE51" s="17">
        <v>5</v>
      </c>
      <c r="AF51" s="17">
        <v>3</v>
      </c>
      <c r="AI51" s="20">
        <f t="shared" si="0"/>
        <v>22</v>
      </c>
      <c r="AJ51" s="20">
        <f t="shared" si="1"/>
        <v>25</v>
      </c>
      <c r="AK51" s="20">
        <f t="shared" si="2"/>
        <v>88</v>
      </c>
      <c r="AL51" s="20">
        <f t="shared" si="3"/>
        <v>3</v>
      </c>
      <c r="AM51" s="20" t="str">
        <f t="shared" si="4"/>
        <v>Y</v>
      </c>
      <c r="AN51" s="20">
        <f t="shared" si="5"/>
        <v>17</v>
      </c>
      <c r="AO51" s="20">
        <f t="shared" si="6"/>
        <v>25</v>
      </c>
      <c r="AP51" s="20">
        <f t="shared" si="7"/>
        <v>68</v>
      </c>
      <c r="AQ51" s="20">
        <f t="shared" si="8"/>
        <v>3</v>
      </c>
      <c r="AR51" s="20" t="str">
        <f t="shared" si="9"/>
        <v>Y</v>
      </c>
      <c r="AS51" s="20">
        <f t="shared" si="10"/>
        <v>14</v>
      </c>
      <c r="AT51" s="20">
        <f t="shared" si="11"/>
        <v>25</v>
      </c>
      <c r="AU51" s="20">
        <f t="shared" si="12"/>
        <v>56</v>
      </c>
      <c r="AV51" s="20">
        <f t="shared" si="13"/>
        <v>2</v>
      </c>
      <c r="AW51" s="20" t="str">
        <f t="shared" si="14"/>
        <v>N</v>
      </c>
      <c r="AX51" s="20">
        <f t="shared" si="15"/>
        <v>23</v>
      </c>
      <c r="AY51" s="20">
        <f t="shared" si="16"/>
        <v>25</v>
      </c>
      <c r="AZ51" s="20">
        <f t="shared" si="17"/>
        <v>92</v>
      </c>
      <c r="BA51" s="20">
        <f t="shared" si="18"/>
        <v>3</v>
      </c>
      <c r="BB51" s="20" t="str">
        <f t="shared" si="19"/>
        <v>Y</v>
      </c>
      <c r="BC51" s="20">
        <f t="shared" si="20"/>
        <v>18</v>
      </c>
      <c r="BD51" s="20">
        <f t="shared" si="21"/>
        <v>25</v>
      </c>
      <c r="BE51" s="20">
        <f t="shared" si="22"/>
        <v>72</v>
      </c>
      <c r="BF51" s="20">
        <f t="shared" si="23"/>
        <v>3</v>
      </c>
      <c r="BG51" s="20" t="str">
        <f t="shared" si="24"/>
        <v>Y</v>
      </c>
    </row>
    <row r="52" spans="1:59" x14ac:dyDescent="0.25">
      <c r="A52" s="29">
        <v>37</v>
      </c>
      <c r="B52" s="110">
        <v>2000820100041</v>
      </c>
      <c r="C52" s="111" t="s">
        <v>264</v>
      </c>
      <c r="D52" s="17">
        <v>5</v>
      </c>
      <c r="E52" s="17">
        <v>5</v>
      </c>
      <c r="F52" s="17">
        <v>3</v>
      </c>
      <c r="G52" s="17">
        <v>4</v>
      </c>
      <c r="H52" s="17">
        <v>4</v>
      </c>
      <c r="J52" s="17">
        <v>4</v>
      </c>
      <c r="K52" s="17">
        <v>5</v>
      </c>
      <c r="L52" s="17">
        <v>3</v>
      </c>
      <c r="M52" s="17">
        <v>5</v>
      </c>
      <c r="N52" s="17">
        <v>3</v>
      </c>
      <c r="P52" s="17">
        <v>3</v>
      </c>
      <c r="Q52" s="17">
        <v>3</v>
      </c>
      <c r="R52" s="17">
        <v>3</v>
      </c>
      <c r="S52" s="17">
        <v>3</v>
      </c>
      <c r="T52" s="17">
        <v>2</v>
      </c>
      <c r="V52" s="17">
        <v>5</v>
      </c>
      <c r="W52" s="17">
        <v>2</v>
      </c>
      <c r="X52" s="17">
        <v>4</v>
      </c>
      <c r="Y52" s="17">
        <v>5</v>
      </c>
      <c r="Z52" s="17">
        <v>5</v>
      </c>
      <c r="AB52" s="17">
        <v>3</v>
      </c>
      <c r="AC52" s="17">
        <v>3</v>
      </c>
      <c r="AD52" s="17">
        <v>4</v>
      </c>
      <c r="AE52" s="17">
        <v>5</v>
      </c>
      <c r="AF52" s="17">
        <v>2</v>
      </c>
      <c r="AI52" s="20">
        <f t="shared" si="0"/>
        <v>20</v>
      </c>
      <c r="AJ52" s="20">
        <f t="shared" si="1"/>
        <v>25</v>
      </c>
      <c r="AK52" s="20">
        <f t="shared" si="2"/>
        <v>80</v>
      </c>
      <c r="AL52" s="20">
        <f t="shared" si="3"/>
        <v>3</v>
      </c>
      <c r="AM52" s="20" t="str">
        <f t="shared" si="4"/>
        <v>Y</v>
      </c>
      <c r="AN52" s="20">
        <f t="shared" si="5"/>
        <v>18</v>
      </c>
      <c r="AO52" s="20">
        <f t="shared" si="6"/>
        <v>25</v>
      </c>
      <c r="AP52" s="20">
        <f t="shared" si="7"/>
        <v>72</v>
      </c>
      <c r="AQ52" s="20">
        <f t="shared" si="8"/>
        <v>3</v>
      </c>
      <c r="AR52" s="20" t="str">
        <f t="shared" si="9"/>
        <v>Y</v>
      </c>
      <c r="AS52" s="20">
        <f t="shared" si="10"/>
        <v>17</v>
      </c>
      <c r="AT52" s="20">
        <f t="shared" si="11"/>
        <v>25</v>
      </c>
      <c r="AU52" s="20">
        <f t="shared" si="12"/>
        <v>68</v>
      </c>
      <c r="AV52" s="20">
        <f t="shared" si="13"/>
        <v>3</v>
      </c>
      <c r="AW52" s="20" t="str">
        <f t="shared" si="14"/>
        <v>Y</v>
      </c>
      <c r="AX52" s="20">
        <f t="shared" si="15"/>
        <v>22</v>
      </c>
      <c r="AY52" s="20">
        <f t="shared" si="16"/>
        <v>25</v>
      </c>
      <c r="AZ52" s="20">
        <f t="shared" si="17"/>
        <v>88</v>
      </c>
      <c r="BA52" s="20">
        <f t="shared" si="18"/>
        <v>3</v>
      </c>
      <c r="BB52" s="20" t="str">
        <f t="shared" si="19"/>
        <v>Y</v>
      </c>
      <c r="BC52" s="20">
        <f t="shared" si="20"/>
        <v>16</v>
      </c>
      <c r="BD52" s="20">
        <f t="shared" si="21"/>
        <v>25</v>
      </c>
      <c r="BE52" s="20">
        <f t="shared" si="22"/>
        <v>64</v>
      </c>
      <c r="BF52" s="20">
        <f t="shared" si="23"/>
        <v>3</v>
      </c>
      <c r="BG52" s="20" t="str">
        <f t="shared" si="24"/>
        <v>Y</v>
      </c>
    </row>
    <row r="53" spans="1:59" x14ac:dyDescent="0.25">
      <c r="A53" s="29">
        <v>38</v>
      </c>
      <c r="B53" s="110">
        <v>2000820100042</v>
      </c>
      <c r="C53" s="111" t="s">
        <v>265</v>
      </c>
      <c r="D53" s="17">
        <v>5</v>
      </c>
      <c r="E53" s="17">
        <v>5</v>
      </c>
      <c r="F53" s="17">
        <v>4</v>
      </c>
      <c r="G53" s="17">
        <v>3</v>
      </c>
      <c r="H53" s="17">
        <v>3</v>
      </c>
      <c r="J53" s="17">
        <v>3</v>
      </c>
      <c r="K53" s="17">
        <v>5</v>
      </c>
      <c r="L53" s="17">
        <v>3</v>
      </c>
      <c r="M53" s="17">
        <v>5</v>
      </c>
      <c r="N53" s="17">
        <v>3</v>
      </c>
      <c r="P53" s="17">
        <v>5</v>
      </c>
      <c r="Q53" s="17">
        <v>5</v>
      </c>
      <c r="R53" s="17">
        <v>3</v>
      </c>
      <c r="S53" s="17">
        <v>4</v>
      </c>
      <c r="T53" s="17">
        <v>5</v>
      </c>
      <c r="V53" s="17">
        <v>5</v>
      </c>
      <c r="W53" s="17">
        <v>1</v>
      </c>
      <c r="X53" s="17">
        <v>3</v>
      </c>
      <c r="Y53" s="17">
        <v>3</v>
      </c>
      <c r="Z53" s="17">
        <v>5</v>
      </c>
      <c r="AB53" s="17">
        <v>4</v>
      </c>
      <c r="AC53" s="17">
        <v>2</v>
      </c>
      <c r="AD53" s="17">
        <v>3</v>
      </c>
      <c r="AE53" s="17">
        <v>3</v>
      </c>
      <c r="AF53" s="17">
        <v>3</v>
      </c>
      <c r="AI53" s="20">
        <f t="shared" si="0"/>
        <v>22</v>
      </c>
      <c r="AJ53" s="20">
        <f t="shared" si="1"/>
        <v>25</v>
      </c>
      <c r="AK53" s="20">
        <f t="shared" si="2"/>
        <v>88</v>
      </c>
      <c r="AL53" s="20">
        <f t="shared" si="3"/>
        <v>3</v>
      </c>
      <c r="AM53" s="20" t="str">
        <f t="shared" si="4"/>
        <v>Y</v>
      </c>
      <c r="AN53" s="20">
        <f t="shared" si="5"/>
        <v>18</v>
      </c>
      <c r="AO53" s="20">
        <f t="shared" si="6"/>
        <v>25</v>
      </c>
      <c r="AP53" s="20">
        <f t="shared" si="7"/>
        <v>72</v>
      </c>
      <c r="AQ53" s="20">
        <f t="shared" si="8"/>
        <v>3</v>
      </c>
      <c r="AR53" s="20" t="str">
        <f t="shared" si="9"/>
        <v>Y</v>
      </c>
      <c r="AS53" s="20">
        <f t="shared" si="10"/>
        <v>16</v>
      </c>
      <c r="AT53" s="20">
        <f t="shared" si="11"/>
        <v>25</v>
      </c>
      <c r="AU53" s="20">
        <f t="shared" si="12"/>
        <v>64</v>
      </c>
      <c r="AV53" s="20">
        <f t="shared" si="13"/>
        <v>3</v>
      </c>
      <c r="AW53" s="20" t="str">
        <f t="shared" si="14"/>
        <v>Y</v>
      </c>
      <c r="AX53" s="20">
        <f t="shared" si="15"/>
        <v>18</v>
      </c>
      <c r="AY53" s="20">
        <f t="shared" si="16"/>
        <v>25</v>
      </c>
      <c r="AZ53" s="20">
        <f t="shared" si="17"/>
        <v>72</v>
      </c>
      <c r="BA53" s="20">
        <f t="shared" si="18"/>
        <v>3</v>
      </c>
      <c r="BB53" s="20" t="str">
        <f t="shared" si="19"/>
        <v>Y</v>
      </c>
      <c r="BC53" s="20">
        <f t="shared" si="20"/>
        <v>19</v>
      </c>
      <c r="BD53" s="20">
        <f t="shared" si="21"/>
        <v>25</v>
      </c>
      <c r="BE53" s="20">
        <f t="shared" si="22"/>
        <v>76</v>
      </c>
      <c r="BF53" s="20">
        <f t="shared" si="23"/>
        <v>3</v>
      </c>
      <c r="BG53" s="20" t="str">
        <f t="shared" si="24"/>
        <v>Y</v>
      </c>
    </row>
    <row r="54" spans="1:59" x14ac:dyDescent="0.25">
      <c r="A54" s="29">
        <v>39</v>
      </c>
      <c r="B54" s="110">
        <v>2000820100043</v>
      </c>
      <c r="C54" s="111" t="s">
        <v>266</v>
      </c>
      <c r="D54" s="17">
        <v>5</v>
      </c>
      <c r="E54" s="17">
        <v>2</v>
      </c>
      <c r="F54" s="17">
        <v>1</v>
      </c>
      <c r="G54" s="17">
        <v>4</v>
      </c>
      <c r="H54" s="17">
        <v>5</v>
      </c>
      <c r="J54" s="17">
        <v>4</v>
      </c>
      <c r="K54" s="17">
        <v>5</v>
      </c>
      <c r="L54" s="17">
        <v>1</v>
      </c>
      <c r="M54" s="17">
        <v>5</v>
      </c>
      <c r="N54" s="17">
        <v>4</v>
      </c>
      <c r="P54" s="17">
        <v>4</v>
      </c>
      <c r="Q54" s="17">
        <v>4</v>
      </c>
      <c r="R54" s="17">
        <v>1</v>
      </c>
      <c r="S54" s="17">
        <v>3</v>
      </c>
      <c r="T54" s="17">
        <v>4</v>
      </c>
      <c r="V54" s="17">
        <v>5</v>
      </c>
      <c r="W54" s="17">
        <v>2</v>
      </c>
      <c r="X54" s="17">
        <v>4</v>
      </c>
      <c r="Y54" s="17">
        <v>5</v>
      </c>
      <c r="Z54" s="17">
        <v>5</v>
      </c>
      <c r="AB54" s="17">
        <v>3</v>
      </c>
      <c r="AC54" s="17">
        <v>1</v>
      </c>
      <c r="AD54" s="17">
        <v>4</v>
      </c>
      <c r="AE54" s="17">
        <v>5</v>
      </c>
      <c r="AF54" s="17">
        <v>4</v>
      </c>
      <c r="AI54" s="20">
        <f t="shared" si="0"/>
        <v>21</v>
      </c>
      <c r="AJ54" s="20">
        <f t="shared" si="1"/>
        <v>25</v>
      </c>
      <c r="AK54" s="20">
        <f t="shared" si="2"/>
        <v>84</v>
      </c>
      <c r="AL54" s="20">
        <f t="shared" si="3"/>
        <v>3</v>
      </c>
      <c r="AM54" s="20" t="str">
        <f t="shared" si="4"/>
        <v>Y</v>
      </c>
      <c r="AN54" s="20">
        <f t="shared" si="5"/>
        <v>14</v>
      </c>
      <c r="AO54" s="20">
        <f t="shared" si="6"/>
        <v>25</v>
      </c>
      <c r="AP54" s="20">
        <f t="shared" si="7"/>
        <v>56</v>
      </c>
      <c r="AQ54" s="20">
        <f t="shared" si="8"/>
        <v>2</v>
      </c>
      <c r="AR54" s="20" t="str">
        <f t="shared" si="9"/>
        <v>N</v>
      </c>
      <c r="AS54" s="20">
        <f t="shared" si="10"/>
        <v>11</v>
      </c>
      <c r="AT54" s="20">
        <f t="shared" si="11"/>
        <v>25</v>
      </c>
      <c r="AU54" s="20">
        <f t="shared" si="12"/>
        <v>44</v>
      </c>
      <c r="AV54" s="20">
        <f t="shared" si="13"/>
        <v>2</v>
      </c>
      <c r="AW54" s="20" t="str">
        <f t="shared" si="14"/>
        <v>N</v>
      </c>
      <c r="AX54" s="20">
        <f t="shared" si="15"/>
        <v>22</v>
      </c>
      <c r="AY54" s="20">
        <f t="shared" si="16"/>
        <v>25</v>
      </c>
      <c r="AZ54" s="20">
        <f t="shared" si="17"/>
        <v>88</v>
      </c>
      <c r="BA54" s="20">
        <f t="shared" si="18"/>
        <v>3</v>
      </c>
      <c r="BB54" s="20" t="str">
        <f t="shared" si="19"/>
        <v>Y</v>
      </c>
      <c r="BC54" s="20">
        <f t="shared" si="20"/>
        <v>22</v>
      </c>
      <c r="BD54" s="20">
        <f t="shared" si="21"/>
        <v>25</v>
      </c>
      <c r="BE54" s="20">
        <f t="shared" si="22"/>
        <v>88</v>
      </c>
      <c r="BF54" s="20">
        <f t="shared" si="23"/>
        <v>3</v>
      </c>
      <c r="BG54" s="20" t="str">
        <f t="shared" si="24"/>
        <v>Y</v>
      </c>
    </row>
    <row r="55" spans="1:59" x14ac:dyDescent="0.25">
      <c r="A55" s="29">
        <v>40</v>
      </c>
      <c r="B55" s="110">
        <v>2000820100044</v>
      </c>
      <c r="C55" s="111" t="s">
        <v>267</v>
      </c>
      <c r="D55" s="17">
        <v>5</v>
      </c>
      <c r="E55" s="17">
        <v>4</v>
      </c>
      <c r="F55" s="17">
        <v>2</v>
      </c>
      <c r="G55" s="17">
        <v>3</v>
      </c>
      <c r="H55" s="17">
        <v>4</v>
      </c>
      <c r="J55" s="17">
        <v>3</v>
      </c>
      <c r="K55" s="17">
        <v>5</v>
      </c>
      <c r="L55" s="17">
        <v>2</v>
      </c>
      <c r="M55" s="17">
        <v>5</v>
      </c>
      <c r="N55" s="17">
        <v>4</v>
      </c>
      <c r="P55" s="17">
        <v>5</v>
      </c>
      <c r="Q55" s="17">
        <v>5</v>
      </c>
      <c r="R55" s="17">
        <v>2</v>
      </c>
      <c r="S55" s="17">
        <v>5</v>
      </c>
      <c r="T55" s="17">
        <v>4</v>
      </c>
      <c r="V55" s="17">
        <v>5</v>
      </c>
      <c r="W55" s="17">
        <v>1</v>
      </c>
      <c r="X55" s="17">
        <v>3</v>
      </c>
      <c r="Y55" s="17">
        <v>5</v>
      </c>
      <c r="Z55" s="17">
        <v>5</v>
      </c>
      <c r="AB55" s="17">
        <v>4</v>
      </c>
      <c r="AC55" s="17">
        <v>2</v>
      </c>
      <c r="AD55" s="17">
        <v>3</v>
      </c>
      <c r="AE55" s="17">
        <v>5</v>
      </c>
      <c r="AF55" s="17">
        <v>4</v>
      </c>
      <c r="AI55" s="20">
        <f t="shared" si="0"/>
        <v>22</v>
      </c>
      <c r="AJ55" s="20">
        <f t="shared" si="1"/>
        <v>25</v>
      </c>
      <c r="AK55" s="20">
        <f t="shared" si="2"/>
        <v>88</v>
      </c>
      <c r="AL55" s="20">
        <f t="shared" si="3"/>
        <v>3</v>
      </c>
      <c r="AM55" s="20" t="str">
        <f t="shared" si="4"/>
        <v>Y</v>
      </c>
      <c r="AN55" s="20">
        <f t="shared" si="5"/>
        <v>17</v>
      </c>
      <c r="AO55" s="20">
        <f t="shared" si="6"/>
        <v>25</v>
      </c>
      <c r="AP55" s="20">
        <f t="shared" si="7"/>
        <v>68</v>
      </c>
      <c r="AQ55" s="20">
        <f t="shared" si="8"/>
        <v>3</v>
      </c>
      <c r="AR55" s="20" t="str">
        <f t="shared" si="9"/>
        <v>Y</v>
      </c>
      <c r="AS55" s="20">
        <f t="shared" si="10"/>
        <v>12</v>
      </c>
      <c r="AT55" s="20">
        <f t="shared" si="11"/>
        <v>25</v>
      </c>
      <c r="AU55" s="20">
        <f t="shared" si="12"/>
        <v>48</v>
      </c>
      <c r="AV55" s="20">
        <f t="shared" si="13"/>
        <v>2</v>
      </c>
      <c r="AW55" s="20" t="str">
        <f t="shared" si="14"/>
        <v>N</v>
      </c>
      <c r="AX55" s="20">
        <f t="shared" si="15"/>
        <v>23</v>
      </c>
      <c r="AY55" s="20">
        <f t="shared" si="16"/>
        <v>25</v>
      </c>
      <c r="AZ55" s="20">
        <f t="shared" si="17"/>
        <v>92</v>
      </c>
      <c r="BA55" s="20">
        <f t="shared" si="18"/>
        <v>3</v>
      </c>
      <c r="BB55" s="20" t="str">
        <f t="shared" si="19"/>
        <v>Y</v>
      </c>
      <c r="BC55" s="20">
        <f t="shared" si="20"/>
        <v>21</v>
      </c>
      <c r="BD55" s="20">
        <f t="shared" si="21"/>
        <v>25</v>
      </c>
      <c r="BE55" s="20">
        <f t="shared" si="22"/>
        <v>84</v>
      </c>
      <c r="BF55" s="20">
        <f t="shared" si="23"/>
        <v>3</v>
      </c>
      <c r="BG55" s="20" t="str">
        <f t="shared" si="24"/>
        <v>Y</v>
      </c>
    </row>
    <row r="56" spans="1:59" x14ac:dyDescent="0.25">
      <c r="A56" s="29">
        <v>41</v>
      </c>
      <c r="B56" s="110">
        <v>2000820100045</v>
      </c>
      <c r="C56" s="111" t="s">
        <v>268</v>
      </c>
      <c r="D56" s="17">
        <v>5</v>
      </c>
      <c r="E56" s="17">
        <v>2</v>
      </c>
      <c r="F56" s="17">
        <v>3</v>
      </c>
      <c r="G56" s="17">
        <v>4</v>
      </c>
      <c r="H56" s="17">
        <v>3</v>
      </c>
      <c r="J56" s="17">
        <v>4</v>
      </c>
      <c r="K56" s="17">
        <v>5</v>
      </c>
      <c r="L56" s="17">
        <v>1</v>
      </c>
      <c r="M56" s="17">
        <v>5</v>
      </c>
      <c r="N56" s="17">
        <v>4</v>
      </c>
      <c r="P56" s="17">
        <v>3</v>
      </c>
      <c r="Q56" s="17">
        <v>5</v>
      </c>
      <c r="R56" s="17">
        <v>1</v>
      </c>
      <c r="S56" s="17">
        <v>5</v>
      </c>
      <c r="T56" s="17">
        <v>4</v>
      </c>
      <c r="V56" s="17">
        <v>5</v>
      </c>
      <c r="W56" s="17">
        <v>2</v>
      </c>
      <c r="X56" s="17">
        <v>4</v>
      </c>
      <c r="Y56" s="17">
        <v>5</v>
      </c>
      <c r="Z56" s="17">
        <v>5</v>
      </c>
      <c r="AB56" s="17">
        <v>3</v>
      </c>
      <c r="AC56" s="17">
        <v>1</v>
      </c>
      <c r="AD56" s="17">
        <v>4</v>
      </c>
      <c r="AE56" s="17">
        <v>5</v>
      </c>
      <c r="AF56" s="17">
        <v>4</v>
      </c>
      <c r="AI56" s="20">
        <f t="shared" si="0"/>
        <v>20</v>
      </c>
      <c r="AJ56" s="20">
        <f t="shared" si="1"/>
        <v>25</v>
      </c>
      <c r="AK56" s="20">
        <f t="shared" si="2"/>
        <v>80</v>
      </c>
      <c r="AL56" s="20">
        <f t="shared" si="3"/>
        <v>3</v>
      </c>
      <c r="AM56" s="20" t="str">
        <f t="shared" si="4"/>
        <v>Y</v>
      </c>
      <c r="AN56" s="20">
        <f t="shared" si="5"/>
        <v>15</v>
      </c>
      <c r="AO56" s="20">
        <f t="shared" si="6"/>
        <v>25</v>
      </c>
      <c r="AP56" s="20">
        <f t="shared" si="7"/>
        <v>60</v>
      </c>
      <c r="AQ56" s="20">
        <f t="shared" si="8"/>
        <v>3</v>
      </c>
      <c r="AR56" s="20" t="str">
        <f t="shared" si="9"/>
        <v>Y</v>
      </c>
      <c r="AS56" s="20">
        <f t="shared" si="10"/>
        <v>13</v>
      </c>
      <c r="AT56" s="20">
        <f t="shared" si="11"/>
        <v>25</v>
      </c>
      <c r="AU56" s="20">
        <f t="shared" si="12"/>
        <v>52</v>
      </c>
      <c r="AV56" s="20">
        <f t="shared" si="13"/>
        <v>2</v>
      </c>
      <c r="AW56" s="20" t="str">
        <f t="shared" si="14"/>
        <v>N</v>
      </c>
      <c r="AX56" s="20">
        <f t="shared" si="15"/>
        <v>24</v>
      </c>
      <c r="AY56" s="20">
        <f t="shared" si="16"/>
        <v>25</v>
      </c>
      <c r="AZ56" s="20">
        <f t="shared" si="17"/>
        <v>96</v>
      </c>
      <c r="BA56" s="20">
        <f t="shared" si="18"/>
        <v>3</v>
      </c>
      <c r="BB56" s="20" t="str">
        <f t="shared" si="19"/>
        <v>Y</v>
      </c>
      <c r="BC56" s="20">
        <f t="shared" si="20"/>
        <v>20</v>
      </c>
      <c r="BD56" s="20">
        <f t="shared" si="21"/>
        <v>25</v>
      </c>
      <c r="BE56" s="20">
        <f t="shared" si="22"/>
        <v>80</v>
      </c>
      <c r="BF56" s="20">
        <f t="shared" si="23"/>
        <v>3</v>
      </c>
      <c r="BG56" s="20" t="str">
        <f t="shared" si="24"/>
        <v>Y</v>
      </c>
    </row>
    <row r="57" spans="1:59" x14ac:dyDescent="0.25">
      <c r="A57" s="29">
        <v>42</v>
      </c>
      <c r="B57" s="110">
        <v>2000820100046</v>
      </c>
      <c r="C57" s="111" t="s">
        <v>269</v>
      </c>
      <c r="D57" s="17">
        <v>5</v>
      </c>
      <c r="E57" s="17">
        <v>5</v>
      </c>
      <c r="F57" s="17">
        <v>3</v>
      </c>
      <c r="G57" s="17">
        <v>4</v>
      </c>
      <c r="H57" s="17">
        <v>4</v>
      </c>
      <c r="J57" s="17">
        <v>4</v>
      </c>
      <c r="K57" s="17">
        <v>3</v>
      </c>
      <c r="L57" s="17">
        <v>2</v>
      </c>
      <c r="M57" s="17">
        <v>3</v>
      </c>
      <c r="N57" s="17">
        <v>3</v>
      </c>
      <c r="P57" s="17">
        <v>5</v>
      </c>
      <c r="Q57" s="17">
        <v>5</v>
      </c>
      <c r="R57" s="17">
        <v>2</v>
      </c>
      <c r="S57" s="17">
        <v>4</v>
      </c>
      <c r="T57" s="17">
        <v>5</v>
      </c>
      <c r="V57" s="17">
        <v>3</v>
      </c>
      <c r="W57" s="17">
        <v>1</v>
      </c>
      <c r="X57" s="17">
        <v>4</v>
      </c>
      <c r="Y57" s="17">
        <v>5</v>
      </c>
      <c r="Z57" s="17">
        <v>3</v>
      </c>
      <c r="AB57" s="17">
        <v>3</v>
      </c>
      <c r="AC57" s="17">
        <v>2</v>
      </c>
      <c r="AD57" s="17">
        <v>3</v>
      </c>
      <c r="AE57" s="17">
        <v>3</v>
      </c>
      <c r="AF57" s="17">
        <v>5</v>
      </c>
      <c r="AI57" s="20">
        <f t="shared" si="0"/>
        <v>20</v>
      </c>
      <c r="AJ57" s="20">
        <f t="shared" si="1"/>
        <v>25</v>
      </c>
      <c r="AK57" s="20">
        <f t="shared" si="2"/>
        <v>80</v>
      </c>
      <c r="AL57" s="20">
        <f t="shared" si="3"/>
        <v>3</v>
      </c>
      <c r="AM57" s="20" t="str">
        <f t="shared" si="4"/>
        <v>Y</v>
      </c>
      <c r="AN57" s="20">
        <f t="shared" si="5"/>
        <v>16</v>
      </c>
      <c r="AO57" s="20">
        <f t="shared" si="6"/>
        <v>25</v>
      </c>
      <c r="AP57" s="20">
        <f t="shared" si="7"/>
        <v>64</v>
      </c>
      <c r="AQ57" s="20">
        <f t="shared" si="8"/>
        <v>3</v>
      </c>
      <c r="AR57" s="20" t="str">
        <f t="shared" si="9"/>
        <v>Y</v>
      </c>
      <c r="AS57" s="20">
        <f t="shared" si="10"/>
        <v>14</v>
      </c>
      <c r="AT57" s="20">
        <f t="shared" si="11"/>
        <v>25</v>
      </c>
      <c r="AU57" s="20">
        <f t="shared" si="12"/>
        <v>56</v>
      </c>
      <c r="AV57" s="20">
        <f t="shared" si="13"/>
        <v>2</v>
      </c>
      <c r="AW57" s="20" t="str">
        <f t="shared" si="14"/>
        <v>N</v>
      </c>
      <c r="AX57" s="20">
        <f t="shared" si="15"/>
        <v>19</v>
      </c>
      <c r="AY57" s="20">
        <f t="shared" si="16"/>
        <v>25</v>
      </c>
      <c r="AZ57" s="20">
        <f t="shared" si="17"/>
        <v>76</v>
      </c>
      <c r="BA57" s="20">
        <f t="shared" si="18"/>
        <v>3</v>
      </c>
      <c r="BB57" s="20" t="str">
        <f t="shared" si="19"/>
        <v>Y</v>
      </c>
      <c r="BC57" s="20">
        <f t="shared" si="20"/>
        <v>20</v>
      </c>
      <c r="BD57" s="20">
        <f t="shared" si="21"/>
        <v>25</v>
      </c>
      <c r="BE57" s="20">
        <f t="shared" si="22"/>
        <v>80</v>
      </c>
      <c r="BF57" s="20">
        <f t="shared" si="23"/>
        <v>3</v>
      </c>
      <c r="BG57" s="20" t="str">
        <f t="shared" si="24"/>
        <v>Y</v>
      </c>
    </row>
    <row r="58" spans="1:59" x14ac:dyDescent="0.25">
      <c r="A58" s="29">
        <v>43</v>
      </c>
      <c r="B58" s="110">
        <v>2000820100047</v>
      </c>
      <c r="C58" s="111" t="s">
        <v>270</v>
      </c>
      <c r="D58" s="17">
        <v>5</v>
      </c>
      <c r="E58" s="17">
        <v>5</v>
      </c>
      <c r="F58" s="17">
        <v>1</v>
      </c>
      <c r="G58" s="17">
        <v>5</v>
      </c>
      <c r="H58" s="17">
        <v>5</v>
      </c>
      <c r="J58" s="17">
        <v>5</v>
      </c>
      <c r="K58" s="17">
        <v>5</v>
      </c>
      <c r="L58" s="17">
        <v>1</v>
      </c>
      <c r="M58" s="17">
        <v>5</v>
      </c>
      <c r="N58" s="17">
        <v>3</v>
      </c>
      <c r="P58" s="17">
        <v>4</v>
      </c>
      <c r="Q58" s="17">
        <v>4</v>
      </c>
      <c r="R58" s="17">
        <v>1</v>
      </c>
      <c r="S58" s="17">
        <v>5</v>
      </c>
      <c r="T58" s="17">
        <v>5</v>
      </c>
      <c r="V58" s="17">
        <v>5</v>
      </c>
      <c r="W58" s="17">
        <v>2</v>
      </c>
      <c r="X58" s="17">
        <v>5</v>
      </c>
      <c r="Y58" s="17">
        <v>5</v>
      </c>
      <c r="Z58" s="17">
        <v>5</v>
      </c>
      <c r="AB58" s="17">
        <v>5</v>
      </c>
      <c r="AC58" s="17">
        <v>3</v>
      </c>
      <c r="AD58" s="17">
        <v>4</v>
      </c>
      <c r="AE58" s="17">
        <v>4</v>
      </c>
      <c r="AF58" s="17">
        <v>4</v>
      </c>
      <c r="AI58" s="20">
        <f t="shared" si="0"/>
        <v>24</v>
      </c>
      <c r="AJ58" s="20">
        <f t="shared" si="1"/>
        <v>25</v>
      </c>
      <c r="AK58" s="20">
        <f t="shared" si="2"/>
        <v>96</v>
      </c>
      <c r="AL58" s="20">
        <f t="shared" si="3"/>
        <v>3</v>
      </c>
      <c r="AM58" s="20" t="str">
        <f t="shared" si="4"/>
        <v>Y</v>
      </c>
      <c r="AN58" s="20">
        <f t="shared" si="5"/>
        <v>19</v>
      </c>
      <c r="AO58" s="20">
        <f t="shared" si="6"/>
        <v>25</v>
      </c>
      <c r="AP58" s="20">
        <f t="shared" si="7"/>
        <v>76</v>
      </c>
      <c r="AQ58" s="20">
        <f t="shared" si="8"/>
        <v>3</v>
      </c>
      <c r="AR58" s="20" t="str">
        <f t="shared" si="9"/>
        <v>Y</v>
      </c>
      <c r="AS58" s="20">
        <f t="shared" si="10"/>
        <v>12</v>
      </c>
      <c r="AT58" s="20">
        <f t="shared" si="11"/>
        <v>25</v>
      </c>
      <c r="AU58" s="20">
        <f t="shared" si="12"/>
        <v>48</v>
      </c>
      <c r="AV58" s="20">
        <f t="shared" si="13"/>
        <v>2</v>
      </c>
      <c r="AW58" s="20" t="str">
        <f t="shared" si="14"/>
        <v>N</v>
      </c>
      <c r="AX58" s="20">
        <f t="shared" si="15"/>
        <v>24</v>
      </c>
      <c r="AY58" s="20">
        <f t="shared" si="16"/>
        <v>25</v>
      </c>
      <c r="AZ58" s="20">
        <f t="shared" si="17"/>
        <v>96</v>
      </c>
      <c r="BA58" s="20">
        <f t="shared" si="18"/>
        <v>3</v>
      </c>
      <c r="BB58" s="20" t="str">
        <f t="shared" si="19"/>
        <v>Y</v>
      </c>
      <c r="BC58" s="20">
        <f t="shared" si="20"/>
        <v>22</v>
      </c>
      <c r="BD58" s="20">
        <f t="shared" si="21"/>
        <v>25</v>
      </c>
      <c r="BE58" s="20">
        <f t="shared" si="22"/>
        <v>88</v>
      </c>
      <c r="BF58" s="20">
        <f t="shared" si="23"/>
        <v>3</v>
      </c>
      <c r="BG58" s="20" t="str">
        <f t="shared" si="24"/>
        <v>Y</v>
      </c>
    </row>
    <row r="59" spans="1:59" x14ac:dyDescent="0.25">
      <c r="A59" s="29">
        <v>44</v>
      </c>
      <c r="B59" s="110">
        <v>2000820100048</v>
      </c>
      <c r="C59" s="111" t="s">
        <v>271</v>
      </c>
      <c r="D59" s="17">
        <v>5</v>
      </c>
      <c r="E59" s="17">
        <v>5</v>
      </c>
      <c r="F59" s="17">
        <v>2</v>
      </c>
      <c r="G59" s="17">
        <v>5</v>
      </c>
      <c r="H59" s="17">
        <v>4</v>
      </c>
      <c r="J59" s="17">
        <v>5</v>
      </c>
      <c r="K59" s="17">
        <v>5</v>
      </c>
      <c r="L59" s="17">
        <v>2</v>
      </c>
      <c r="M59" s="17">
        <v>5</v>
      </c>
      <c r="N59" s="17">
        <v>3</v>
      </c>
      <c r="P59" s="17">
        <v>5</v>
      </c>
      <c r="Q59" s="17">
        <v>3</v>
      </c>
      <c r="R59" s="17">
        <v>2</v>
      </c>
      <c r="S59" s="17">
        <v>5</v>
      </c>
      <c r="T59" s="17">
        <v>5</v>
      </c>
      <c r="V59" s="17">
        <v>5</v>
      </c>
      <c r="W59" s="17">
        <v>4</v>
      </c>
      <c r="X59" s="17">
        <v>5</v>
      </c>
      <c r="Y59" s="17">
        <v>5</v>
      </c>
      <c r="Z59" s="17">
        <v>5</v>
      </c>
      <c r="AB59" s="17">
        <v>4</v>
      </c>
      <c r="AC59" s="17">
        <v>4</v>
      </c>
      <c r="AD59" s="17">
        <v>5</v>
      </c>
      <c r="AE59" s="17">
        <v>3</v>
      </c>
      <c r="AF59" s="17">
        <v>3</v>
      </c>
      <c r="AI59" s="20">
        <f t="shared" si="0"/>
        <v>24</v>
      </c>
      <c r="AJ59" s="20">
        <f t="shared" si="1"/>
        <v>25</v>
      </c>
      <c r="AK59" s="20">
        <f t="shared" si="2"/>
        <v>96</v>
      </c>
      <c r="AL59" s="20">
        <f t="shared" si="3"/>
        <v>3</v>
      </c>
      <c r="AM59" s="20" t="str">
        <f t="shared" si="4"/>
        <v>Y</v>
      </c>
      <c r="AN59" s="20">
        <f t="shared" si="5"/>
        <v>21</v>
      </c>
      <c r="AO59" s="20">
        <f t="shared" si="6"/>
        <v>25</v>
      </c>
      <c r="AP59" s="20">
        <f t="shared" si="7"/>
        <v>84</v>
      </c>
      <c r="AQ59" s="20">
        <f t="shared" si="8"/>
        <v>3</v>
      </c>
      <c r="AR59" s="20" t="str">
        <f t="shared" si="9"/>
        <v>Y</v>
      </c>
      <c r="AS59" s="20">
        <f t="shared" si="10"/>
        <v>16</v>
      </c>
      <c r="AT59" s="20">
        <f t="shared" si="11"/>
        <v>25</v>
      </c>
      <c r="AU59" s="20">
        <f t="shared" si="12"/>
        <v>64</v>
      </c>
      <c r="AV59" s="20">
        <f t="shared" si="13"/>
        <v>3</v>
      </c>
      <c r="AW59" s="20" t="str">
        <f t="shared" si="14"/>
        <v>Y</v>
      </c>
      <c r="AX59" s="20">
        <f t="shared" si="15"/>
        <v>23</v>
      </c>
      <c r="AY59" s="20">
        <f t="shared" si="16"/>
        <v>25</v>
      </c>
      <c r="AZ59" s="20">
        <f t="shared" si="17"/>
        <v>92</v>
      </c>
      <c r="BA59" s="20">
        <f t="shared" si="18"/>
        <v>3</v>
      </c>
      <c r="BB59" s="20" t="str">
        <f t="shared" si="19"/>
        <v>Y</v>
      </c>
      <c r="BC59" s="20">
        <f t="shared" si="20"/>
        <v>20</v>
      </c>
      <c r="BD59" s="20">
        <f t="shared" si="21"/>
        <v>25</v>
      </c>
      <c r="BE59" s="20">
        <f t="shared" si="22"/>
        <v>80</v>
      </c>
      <c r="BF59" s="20">
        <f t="shared" si="23"/>
        <v>3</v>
      </c>
      <c r="BG59" s="20" t="str">
        <f t="shared" si="24"/>
        <v>Y</v>
      </c>
    </row>
    <row r="60" spans="1:59" x14ac:dyDescent="0.25">
      <c r="A60" s="29">
        <v>45</v>
      </c>
      <c r="B60" s="110">
        <v>2000820100049</v>
      </c>
      <c r="C60" s="111" t="s">
        <v>272</v>
      </c>
      <c r="D60" s="17">
        <v>5</v>
      </c>
      <c r="E60" s="17">
        <v>4</v>
      </c>
      <c r="F60" s="17">
        <v>1</v>
      </c>
      <c r="G60" s="17">
        <v>5</v>
      </c>
      <c r="H60" s="17">
        <v>3</v>
      </c>
      <c r="J60" s="17">
        <v>5</v>
      </c>
      <c r="K60" s="17">
        <v>4</v>
      </c>
      <c r="L60" s="17">
        <v>5</v>
      </c>
      <c r="M60" s="17">
        <v>5</v>
      </c>
      <c r="N60" s="17">
        <v>3</v>
      </c>
      <c r="P60" s="17">
        <v>5</v>
      </c>
      <c r="Q60" s="17">
        <v>5</v>
      </c>
      <c r="R60" s="17">
        <v>5</v>
      </c>
      <c r="S60" s="17">
        <v>4</v>
      </c>
      <c r="T60" s="17">
        <v>4</v>
      </c>
      <c r="V60" s="17">
        <v>5</v>
      </c>
      <c r="W60" s="17">
        <v>4</v>
      </c>
      <c r="X60" s="17">
        <v>5</v>
      </c>
      <c r="Y60" s="17">
        <v>5</v>
      </c>
      <c r="Z60" s="17">
        <v>5</v>
      </c>
      <c r="AB60" s="17">
        <v>5</v>
      </c>
      <c r="AC60" s="17">
        <v>3</v>
      </c>
      <c r="AD60" s="17">
        <v>5</v>
      </c>
      <c r="AE60" s="17">
        <v>5</v>
      </c>
      <c r="AF60" s="17">
        <v>3</v>
      </c>
      <c r="AI60" s="20">
        <f t="shared" si="0"/>
        <v>25</v>
      </c>
      <c r="AJ60" s="20">
        <f t="shared" si="1"/>
        <v>25</v>
      </c>
      <c r="AK60" s="20">
        <f t="shared" si="2"/>
        <v>100</v>
      </c>
      <c r="AL60" s="20">
        <f t="shared" si="3"/>
        <v>3</v>
      </c>
      <c r="AM60" s="20" t="str">
        <f t="shared" si="4"/>
        <v>Y</v>
      </c>
      <c r="AN60" s="20">
        <f t="shared" si="5"/>
        <v>20</v>
      </c>
      <c r="AO60" s="20">
        <f t="shared" si="6"/>
        <v>25</v>
      </c>
      <c r="AP60" s="20">
        <f t="shared" si="7"/>
        <v>80</v>
      </c>
      <c r="AQ60" s="20">
        <f t="shared" si="8"/>
        <v>3</v>
      </c>
      <c r="AR60" s="20" t="str">
        <f t="shared" si="9"/>
        <v>Y</v>
      </c>
      <c r="AS60" s="20">
        <f t="shared" si="10"/>
        <v>21</v>
      </c>
      <c r="AT60" s="20">
        <f t="shared" si="11"/>
        <v>25</v>
      </c>
      <c r="AU60" s="20">
        <f t="shared" si="12"/>
        <v>84</v>
      </c>
      <c r="AV60" s="20">
        <f t="shared" si="13"/>
        <v>3</v>
      </c>
      <c r="AW60" s="20" t="str">
        <f t="shared" si="14"/>
        <v>Y</v>
      </c>
      <c r="AX60" s="20">
        <f t="shared" si="15"/>
        <v>24</v>
      </c>
      <c r="AY60" s="20">
        <f t="shared" si="16"/>
        <v>25</v>
      </c>
      <c r="AZ60" s="20">
        <f t="shared" si="17"/>
        <v>96</v>
      </c>
      <c r="BA60" s="20">
        <f t="shared" si="18"/>
        <v>3</v>
      </c>
      <c r="BB60" s="20" t="str">
        <f t="shared" si="19"/>
        <v>Y</v>
      </c>
      <c r="BC60" s="20">
        <f t="shared" si="20"/>
        <v>18</v>
      </c>
      <c r="BD60" s="20">
        <f t="shared" si="21"/>
        <v>25</v>
      </c>
      <c r="BE60" s="20">
        <f t="shared" si="22"/>
        <v>72</v>
      </c>
      <c r="BF60" s="20">
        <f t="shared" si="23"/>
        <v>3</v>
      </c>
      <c r="BG60" s="20" t="str">
        <f t="shared" si="24"/>
        <v>Y</v>
      </c>
    </row>
    <row r="61" spans="1:59" x14ac:dyDescent="0.25">
      <c r="A61" s="29">
        <v>46</v>
      </c>
      <c r="B61" s="110">
        <v>2000820100050</v>
      </c>
      <c r="C61" s="111" t="s">
        <v>273</v>
      </c>
      <c r="D61" s="17">
        <v>5</v>
      </c>
      <c r="E61" s="17">
        <v>5</v>
      </c>
      <c r="F61" s="17">
        <v>2</v>
      </c>
      <c r="G61" s="17">
        <v>5</v>
      </c>
      <c r="H61" s="17">
        <v>4</v>
      </c>
      <c r="J61" s="17">
        <v>5</v>
      </c>
      <c r="K61" s="17">
        <v>5</v>
      </c>
      <c r="L61" s="17">
        <v>3</v>
      </c>
      <c r="M61" s="17">
        <v>5</v>
      </c>
      <c r="N61" s="17">
        <v>2</v>
      </c>
      <c r="P61" s="17">
        <v>5</v>
      </c>
      <c r="Q61" s="17">
        <v>5</v>
      </c>
      <c r="R61" s="17">
        <v>3</v>
      </c>
      <c r="S61" s="17">
        <v>4</v>
      </c>
      <c r="T61" s="17">
        <v>5</v>
      </c>
      <c r="V61" s="17">
        <v>5</v>
      </c>
      <c r="W61" s="17">
        <v>3</v>
      </c>
      <c r="X61" s="17">
        <v>5</v>
      </c>
      <c r="Y61" s="17">
        <v>5</v>
      </c>
      <c r="Z61" s="17">
        <v>5</v>
      </c>
      <c r="AB61" s="17">
        <v>3</v>
      </c>
      <c r="AC61" s="17">
        <v>2</v>
      </c>
      <c r="AD61" s="17">
        <v>4</v>
      </c>
      <c r="AE61" s="17">
        <v>5</v>
      </c>
      <c r="AF61" s="17">
        <v>3</v>
      </c>
      <c r="AI61" s="20">
        <f t="shared" si="0"/>
        <v>23</v>
      </c>
      <c r="AJ61" s="20">
        <f t="shared" si="1"/>
        <v>25</v>
      </c>
      <c r="AK61" s="20">
        <f t="shared" si="2"/>
        <v>92</v>
      </c>
      <c r="AL61" s="20">
        <f t="shared" si="3"/>
        <v>3</v>
      </c>
      <c r="AM61" s="20" t="str">
        <f t="shared" si="4"/>
        <v>Y</v>
      </c>
      <c r="AN61" s="20">
        <f t="shared" si="5"/>
        <v>20</v>
      </c>
      <c r="AO61" s="20">
        <f t="shared" si="6"/>
        <v>25</v>
      </c>
      <c r="AP61" s="20">
        <f t="shared" si="7"/>
        <v>80</v>
      </c>
      <c r="AQ61" s="20">
        <f t="shared" si="8"/>
        <v>3</v>
      </c>
      <c r="AR61" s="20" t="str">
        <f t="shared" si="9"/>
        <v>Y</v>
      </c>
      <c r="AS61" s="20">
        <f t="shared" si="10"/>
        <v>17</v>
      </c>
      <c r="AT61" s="20">
        <f t="shared" si="11"/>
        <v>25</v>
      </c>
      <c r="AU61" s="20">
        <f t="shared" si="12"/>
        <v>68</v>
      </c>
      <c r="AV61" s="20">
        <f t="shared" si="13"/>
        <v>3</v>
      </c>
      <c r="AW61" s="20" t="str">
        <f t="shared" si="14"/>
        <v>Y</v>
      </c>
      <c r="AX61" s="20">
        <f t="shared" si="15"/>
        <v>24</v>
      </c>
      <c r="AY61" s="20">
        <f t="shared" si="16"/>
        <v>25</v>
      </c>
      <c r="AZ61" s="20">
        <f t="shared" si="17"/>
        <v>96</v>
      </c>
      <c r="BA61" s="20">
        <f t="shared" si="18"/>
        <v>3</v>
      </c>
      <c r="BB61" s="20" t="str">
        <f t="shared" si="19"/>
        <v>Y</v>
      </c>
      <c r="BC61" s="20">
        <f t="shared" si="20"/>
        <v>19</v>
      </c>
      <c r="BD61" s="20">
        <f t="shared" si="21"/>
        <v>25</v>
      </c>
      <c r="BE61" s="20">
        <f t="shared" si="22"/>
        <v>76</v>
      </c>
      <c r="BF61" s="20">
        <f t="shared" si="23"/>
        <v>3</v>
      </c>
      <c r="BG61" s="20" t="str">
        <f t="shared" si="24"/>
        <v>Y</v>
      </c>
    </row>
    <row r="62" spans="1:59" x14ac:dyDescent="0.25">
      <c r="A62" s="29">
        <v>47</v>
      </c>
      <c r="B62" s="110">
        <v>2000820100051</v>
      </c>
      <c r="C62" s="111" t="s">
        <v>274</v>
      </c>
      <c r="D62" s="17">
        <v>5</v>
      </c>
      <c r="E62" s="17">
        <v>5</v>
      </c>
      <c r="F62" s="17">
        <v>1</v>
      </c>
      <c r="G62" s="17">
        <v>5</v>
      </c>
      <c r="H62" s="17">
        <v>5</v>
      </c>
      <c r="J62" s="17">
        <v>5</v>
      </c>
      <c r="K62" s="17">
        <v>5</v>
      </c>
      <c r="L62" s="17">
        <v>4</v>
      </c>
      <c r="M62" s="17">
        <v>5</v>
      </c>
      <c r="N62" s="17">
        <v>2</v>
      </c>
      <c r="P62" s="17">
        <v>5</v>
      </c>
      <c r="Q62" s="17">
        <v>5</v>
      </c>
      <c r="R62" s="17">
        <v>4</v>
      </c>
      <c r="S62" s="17">
        <v>4</v>
      </c>
      <c r="T62" s="17">
        <v>5</v>
      </c>
      <c r="V62" s="17">
        <v>5</v>
      </c>
      <c r="W62" s="17">
        <v>3</v>
      </c>
      <c r="X62" s="17">
        <v>5</v>
      </c>
      <c r="Y62" s="17">
        <v>5</v>
      </c>
      <c r="Z62" s="17">
        <v>5</v>
      </c>
      <c r="AB62" s="17">
        <v>5</v>
      </c>
      <c r="AC62" s="17">
        <v>3</v>
      </c>
      <c r="AD62" s="17">
        <v>4</v>
      </c>
      <c r="AE62" s="17">
        <v>4</v>
      </c>
      <c r="AF62" s="17">
        <v>4</v>
      </c>
      <c r="AI62" s="20">
        <f t="shared" si="0"/>
        <v>25</v>
      </c>
      <c r="AJ62" s="20">
        <f t="shared" si="1"/>
        <v>25</v>
      </c>
      <c r="AK62" s="20">
        <f t="shared" si="2"/>
        <v>100</v>
      </c>
      <c r="AL62" s="20">
        <f t="shared" si="3"/>
        <v>3</v>
      </c>
      <c r="AM62" s="20" t="str">
        <f t="shared" si="4"/>
        <v>Y</v>
      </c>
      <c r="AN62" s="20">
        <f t="shared" si="5"/>
        <v>21</v>
      </c>
      <c r="AO62" s="20">
        <f t="shared" si="6"/>
        <v>25</v>
      </c>
      <c r="AP62" s="20">
        <f t="shared" si="7"/>
        <v>84</v>
      </c>
      <c r="AQ62" s="20">
        <f t="shared" si="8"/>
        <v>3</v>
      </c>
      <c r="AR62" s="20" t="str">
        <f t="shared" si="9"/>
        <v>Y</v>
      </c>
      <c r="AS62" s="20">
        <f t="shared" si="10"/>
        <v>18</v>
      </c>
      <c r="AT62" s="20">
        <f t="shared" si="11"/>
        <v>25</v>
      </c>
      <c r="AU62" s="20">
        <f t="shared" si="12"/>
        <v>72</v>
      </c>
      <c r="AV62" s="20">
        <f t="shared" si="13"/>
        <v>3</v>
      </c>
      <c r="AW62" s="20" t="str">
        <f t="shared" si="14"/>
        <v>Y</v>
      </c>
      <c r="AX62" s="20">
        <f t="shared" si="15"/>
        <v>23</v>
      </c>
      <c r="AY62" s="20">
        <f t="shared" si="16"/>
        <v>25</v>
      </c>
      <c r="AZ62" s="20">
        <f t="shared" si="17"/>
        <v>92</v>
      </c>
      <c r="BA62" s="20">
        <f t="shared" si="18"/>
        <v>3</v>
      </c>
      <c r="BB62" s="20" t="str">
        <f t="shared" si="19"/>
        <v>Y</v>
      </c>
      <c r="BC62" s="20">
        <f t="shared" si="20"/>
        <v>21</v>
      </c>
      <c r="BD62" s="20">
        <f t="shared" si="21"/>
        <v>25</v>
      </c>
      <c r="BE62" s="20">
        <f t="shared" si="22"/>
        <v>84</v>
      </c>
      <c r="BF62" s="20">
        <f t="shared" si="23"/>
        <v>3</v>
      </c>
      <c r="BG62" s="20" t="str">
        <f t="shared" si="24"/>
        <v>Y</v>
      </c>
    </row>
    <row r="63" spans="1:59" x14ac:dyDescent="0.25">
      <c r="A63" s="29">
        <v>48</v>
      </c>
      <c r="B63" s="110">
        <v>2000820100052</v>
      </c>
      <c r="C63" s="111" t="s">
        <v>275</v>
      </c>
      <c r="D63" s="17">
        <v>5</v>
      </c>
      <c r="E63" s="17">
        <v>5</v>
      </c>
      <c r="F63" s="17">
        <v>2</v>
      </c>
      <c r="G63" s="17">
        <v>5</v>
      </c>
      <c r="H63" s="17">
        <v>4</v>
      </c>
      <c r="J63" s="17">
        <v>5</v>
      </c>
      <c r="K63" s="17">
        <v>2</v>
      </c>
      <c r="L63" s="17">
        <v>4</v>
      </c>
      <c r="M63" s="17">
        <v>5</v>
      </c>
      <c r="N63" s="17">
        <v>3</v>
      </c>
      <c r="P63" s="17">
        <v>4</v>
      </c>
      <c r="Q63" s="17">
        <v>4</v>
      </c>
      <c r="R63" s="17">
        <v>4</v>
      </c>
      <c r="S63" s="17">
        <v>5</v>
      </c>
      <c r="T63" s="17">
        <v>2</v>
      </c>
      <c r="V63" s="17">
        <v>5</v>
      </c>
      <c r="W63" s="17">
        <v>3</v>
      </c>
      <c r="X63" s="17">
        <v>5</v>
      </c>
      <c r="Y63" s="17">
        <v>5</v>
      </c>
      <c r="Z63" s="17">
        <v>5</v>
      </c>
      <c r="AB63" s="17">
        <v>4</v>
      </c>
      <c r="AC63" s="17">
        <v>2</v>
      </c>
      <c r="AD63" s="17">
        <v>5</v>
      </c>
      <c r="AE63" s="17">
        <v>5</v>
      </c>
      <c r="AF63" s="17">
        <v>4</v>
      </c>
      <c r="AI63" s="20">
        <f t="shared" si="0"/>
        <v>23</v>
      </c>
      <c r="AJ63" s="20">
        <f t="shared" si="1"/>
        <v>25</v>
      </c>
      <c r="AK63" s="20">
        <f t="shared" si="2"/>
        <v>92</v>
      </c>
      <c r="AL63" s="20">
        <f t="shared" si="3"/>
        <v>3</v>
      </c>
      <c r="AM63" s="20" t="str">
        <f t="shared" si="4"/>
        <v>Y</v>
      </c>
      <c r="AN63" s="20">
        <f t="shared" si="5"/>
        <v>16</v>
      </c>
      <c r="AO63" s="20">
        <f t="shared" si="6"/>
        <v>25</v>
      </c>
      <c r="AP63" s="20">
        <f t="shared" si="7"/>
        <v>64</v>
      </c>
      <c r="AQ63" s="20">
        <f t="shared" si="8"/>
        <v>3</v>
      </c>
      <c r="AR63" s="20" t="str">
        <f t="shared" si="9"/>
        <v>Y</v>
      </c>
      <c r="AS63" s="20">
        <f t="shared" si="10"/>
        <v>20</v>
      </c>
      <c r="AT63" s="20">
        <f t="shared" si="11"/>
        <v>25</v>
      </c>
      <c r="AU63" s="20">
        <f t="shared" si="12"/>
        <v>80</v>
      </c>
      <c r="AV63" s="20">
        <f t="shared" si="13"/>
        <v>3</v>
      </c>
      <c r="AW63" s="20" t="str">
        <f t="shared" si="14"/>
        <v>Y</v>
      </c>
      <c r="AX63" s="20">
        <f t="shared" si="15"/>
        <v>25</v>
      </c>
      <c r="AY63" s="20">
        <f t="shared" si="16"/>
        <v>25</v>
      </c>
      <c r="AZ63" s="20">
        <f t="shared" si="17"/>
        <v>100</v>
      </c>
      <c r="BA63" s="20">
        <f t="shared" si="18"/>
        <v>3</v>
      </c>
      <c r="BB63" s="20" t="str">
        <f t="shared" si="19"/>
        <v>Y</v>
      </c>
      <c r="BC63" s="20">
        <f t="shared" si="20"/>
        <v>18</v>
      </c>
      <c r="BD63" s="20">
        <f t="shared" si="21"/>
        <v>25</v>
      </c>
      <c r="BE63" s="20">
        <f t="shared" si="22"/>
        <v>72</v>
      </c>
      <c r="BF63" s="20">
        <f t="shared" si="23"/>
        <v>3</v>
      </c>
      <c r="BG63" s="20" t="str">
        <f t="shared" si="24"/>
        <v>Y</v>
      </c>
    </row>
    <row r="64" spans="1:59" x14ac:dyDescent="0.25">
      <c r="A64" s="29">
        <v>49</v>
      </c>
      <c r="B64" s="110">
        <v>2000820100053</v>
      </c>
      <c r="C64" s="111" t="s">
        <v>276</v>
      </c>
      <c r="D64" s="17">
        <v>5</v>
      </c>
      <c r="E64" s="17">
        <v>5</v>
      </c>
      <c r="F64" s="17">
        <v>5</v>
      </c>
      <c r="G64" s="17">
        <v>5</v>
      </c>
      <c r="H64" s="17">
        <v>3</v>
      </c>
      <c r="J64" s="17">
        <v>5</v>
      </c>
      <c r="K64" s="17">
        <v>4</v>
      </c>
      <c r="L64" s="17">
        <v>5</v>
      </c>
      <c r="M64" s="17">
        <v>5</v>
      </c>
      <c r="N64" s="17">
        <v>3</v>
      </c>
      <c r="P64" s="17">
        <v>5</v>
      </c>
      <c r="Q64" s="17">
        <v>5</v>
      </c>
      <c r="R64" s="17">
        <v>5</v>
      </c>
      <c r="S64" s="17">
        <v>4</v>
      </c>
      <c r="T64" s="17">
        <v>3</v>
      </c>
      <c r="V64" s="17">
        <v>5</v>
      </c>
      <c r="W64" s="17">
        <v>3</v>
      </c>
      <c r="X64" s="17">
        <v>5</v>
      </c>
      <c r="Y64" s="17">
        <v>5</v>
      </c>
      <c r="Z64" s="17">
        <v>5</v>
      </c>
      <c r="AB64" s="17">
        <v>5</v>
      </c>
      <c r="AC64" s="17">
        <v>3</v>
      </c>
      <c r="AD64" s="17">
        <v>5</v>
      </c>
      <c r="AE64" s="17">
        <v>5</v>
      </c>
      <c r="AF64" s="17">
        <v>4</v>
      </c>
      <c r="AI64" s="20">
        <f t="shared" si="0"/>
        <v>25</v>
      </c>
      <c r="AJ64" s="20">
        <f t="shared" si="1"/>
        <v>25</v>
      </c>
      <c r="AK64" s="20">
        <f t="shared" si="2"/>
        <v>100</v>
      </c>
      <c r="AL64" s="20">
        <f t="shared" si="3"/>
        <v>3</v>
      </c>
      <c r="AM64" s="20" t="str">
        <f t="shared" si="4"/>
        <v>Y</v>
      </c>
      <c r="AN64" s="20">
        <f t="shared" si="5"/>
        <v>20</v>
      </c>
      <c r="AO64" s="20">
        <f t="shared" si="6"/>
        <v>25</v>
      </c>
      <c r="AP64" s="20">
        <f t="shared" si="7"/>
        <v>80</v>
      </c>
      <c r="AQ64" s="20">
        <f t="shared" si="8"/>
        <v>3</v>
      </c>
      <c r="AR64" s="20" t="str">
        <f t="shared" si="9"/>
        <v>Y</v>
      </c>
      <c r="AS64" s="20">
        <f t="shared" si="10"/>
        <v>25</v>
      </c>
      <c r="AT64" s="20">
        <f t="shared" si="11"/>
        <v>25</v>
      </c>
      <c r="AU64" s="20">
        <f t="shared" si="12"/>
        <v>100</v>
      </c>
      <c r="AV64" s="20">
        <f t="shared" si="13"/>
        <v>3</v>
      </c>
      <c r="AW64" s="20" t="str">
        <f t="shared" si="14"/>
        <v>Y</v>
      </c>
      <c r="AX64" s="20">
        <f t="shared" si="15"/>
        <v>24</v>
      </c>
      <c r="AY64" s="20">
        <f t="shared" si="16"/>
        <v>25</v>
      </c>
      <c r="AZ64" s="20">
        <f t="shared" si="17"/>
        <v>96</v>
      </c>
      <c r="BA64" s="20">
        <f t="shared" si="18"/>
        <v>3</v>
      </c>
      <c r="BB64" s="20" t="str">
        <f t="shared" si="19"/>
        <v>Y</v>
      </c>
      <c r="BC64" s="20">
        <f t="shared" si="20"/>
        <v>18</v>
      </c>
      <c r="BD64" s="20">
        <f t="shared" si="21"/>
        <v>25</v>
      </c>
      <c r="BE64" s="20">
        <f t="shared" si="22"/>
        <v>72</v>
      </c>
      <c r="BF64" s="20">
        <f t="shared" si="23"/>
        <v>3</v>
      </c>
      <c r="BG64" s="20" t="str">
        <f t="shared" si="24"/>
        <v>Y</v>
      </c>
    </row>
    <row r="65" spans="1:59" x14ac:dyDescent="0.25">
      <c r="A65" s="29">
        <v>50</v>
      </c>
      <c r="B65" s="110">
        <v>2000820100054</v>
      </c>
      <c r="C65" s="111" t="s">
        <v>277</v>
      </c>
      <c r="D65" s="17">
        <v>5</v>
      </c>
      <c r="E65" s="17">
        <v>5</v>
      </c>
      <c r="F65" s="17">
        <v>3</v>
      </c>
      <c r="G65" s="17">
        <v>5</v>
      </c>
      <c r="H65" s="17">
        <v>2</v>
      </c>
      <c r="J65" s="17">
        <v>5</v>
      </c>
      <c r="K65" s="17">
        <v>2</v>
      </c>
      <c r="L65" s="17">
        <v>3</v>
      </c>
      <c r="M65" s="17">
        <v>5</v>
      </c>
      <c r="N65" s="17">
        <v>2</v>
      </c>
      <c r="P65" s="17">
        <v>5</v>
      </c>
      <c r="Q65" s="17">
        <v>5</v>
      </c>
      <c r="R65" s="17">
        <v>3</v>
      </c>
      <c r="S65" s="17">
        <v>5</v>
      </c>
      <c r="T65" s="17">
        <v>2</v>
      </c>
      <c r="V65" s="17">
        <v>5</v>
      </c>
      <c r="W65" s="17">
        <v>3</v>
      </c>
      <c r="X65" s="17">
        <v>5</v>
      </c>
      <c r="Y65" s="17">
        <v>5</v>
      </c>
      <c r="Z65" s="17">
        <v>5</v>
      </c>
      <c r="AB65" s="17">
        <v>5</v>
      </c>
      <c r="AC65" s="17">
        <v>4</v>
      </c>
      <c r="AD65" s="17">
        <v>3</v>
      </c>
      <c r="AE65" s="17">
        <v>4</v>
      </c>
      <c r="AF65" s="17">
        <v>3</v>
      </c>
      <c r="AI65" s="20">
        <f t="shared" si="0"/>
        <v>25</v>
      </c>
      <c r="AJ65" s="20">
        <f t="shared" si="1"/>
        <v>25</v>
      </c>
      <c r="AK65" s="20">
        <f t="shared" si="2"/>
        <v>100</v>
      </c>
      <c r="AL65" s="20">
        <f t="shared" si="3"/>
        <v>3</v>
      </c>
      <c r="AM65" s="20" t="str">
        <f t="shared" si="4"/>
        <v>Y</v>
      </c>
      <c r="AN65" s="20">
        <f t="shared" si="5"/>
        <v>19</v>
      </c>
      <c r="AO65" s="20">
        <f t="shared" si="6"/>
        <v>25</v>
      </c>
      <c r="AP65" s="20">
        <f t="shared" si="7"/>
        <v>76</v>
      </c>
      <c r="AQ65" s="20">
        <f t="shared" si="8"/>
        <v>3</v>
      </c>
      <c r="AR65" s="20" t="str">
        <f t="shared" si="9"/>
        <v>Y</v>
      </c>
      <c r="AS65" s="20">
        <f t="shared" si="10"/>
        <v>17</v>
      </c>
      <c r="AT65" s="20">
        <f t="shared" si="11"/>
        <v>25</v>
      </c>
      <c r="AU65" s="20">
        <f t="shared" si="12"/>
        <v>68</v>
      </c>
      <c r="AV65" s="20">
        <f t="shared" si="13"/>
        <v>3</v>
      </c>
      <c r="AW65" s="20" t="str">
        <f t="shared" si="14"/>
        <v>Y</v>
      </c>
      <c r="AX65" s="20">
        <f t="shared" si="15"/>
        <v>24</v>
      </c>
      <c r="AY65" s="20">
        <f t="shared" si="16"/>
        <v>25</v>
      </c>
      <c r="AZ65" s="20">
        <f t="shared" si="17"/>
        <v>96</v>
      </c>
      <c r="BA65" s="20">
        <f t="shared" si="18"/>
        <v>3</v>
      </c>
      <c r="BB65" s="20" t="str">
        <f t="shared" si="19"/>
        <v>Y</v>
      </c>
      <c r="BC65" s="20">
        <f t="shared" si="20"/>
        <v>14</v>
      </c>
      <c r="BD65" s="20">
        <f t="shared" si="21"/>
        <v>25</v>
      </c>
      <c r="BE65" s="20">
        <f t="shared" si="22"/>
        <v>56</v>
      </c>
      <c r="BF65" s="20">
        <f t="shared" si="23"/>
        <v>2</v>
      </c>
      <c r="BG65" s="20" t="str">
        <f t="shared" si="24"/>
        <v>N</v>
      </c>
    </row>
    <row r="66" spans="1:59" x14ac:dyDescent="0.25">
      <c r="A66" s="29">
        <v>51</v>
      </c>
      <c r="B66" s="110">
        <v>2000820100055</v>
      </c>
      <c r="C66" s="111" t="s">
        <v>278</v>
      </c>
      <c r="D66" s="17">
        <v>5</v>
      </c>
      <c r="E66" s="17">
        <v>5</v>
      </c>
      <c r="F66" s="17">
        <v>4</v>
      </c>
      <c r="G66" s="17">
        <v>5</v>
      </c>
      <c r="H66" s="17">
        <v>3</v>
      </c>
      <c r="J66" s="17">
        <v>5</v>
      </c>
      <c r="K66" s="17">
        <v>5</v>
      </c>
      <c r="L66" s="17">
        <v>5</v>
      </c>
      <c r="M66" s="17">
        <v>2</v>
      </c>
      <c r="N66" s="17">
        <v>2</v>
      </c>
      <c r="P66" s="17">
        <v>5</v>
      </c>
      <c r="Q66" s="17">
        <v>5</v>
      </c>
      <c r="R66" s="17">
        <v>5</v>
      </c>
      <c r="S66" s="17">
        <v>5</v>
      </c>
      <c r="T66" s="17">
        <v>3</v>
      </c>
      <c r="V66" s="17">
        <v>5</v>
      </c>
      <c r="W66" s="17">
        <v>3</v>
      </c>
      <c r="X66" s="17">
        <v>5</v>
      </c>
      <c r="Y66" s="17">
        <v>5</v>
      </c>
      <c r="Z66" s="17">
        <v>5</v>
      </c>
      <c r="AB66" s="17">
        <v>5</v>
      </c>
      <c r="AC66" s="17">
        <v>3</v>
      </c>
      <c r="AD66" s="17">
        <v>4</v>
      </c>
      <c r="AE66" s="17">
        <v>4</v>
      </c>
      <c r="AF66" s="17">
        <v>3</v>
      </c>
      <c r="AI66" s="20">
        <f t="shared" si="0"/>
        <v>25</v>
      </c>
      <c r="AJ66" s="20">
        <f t="shared" si="1"/>
        <v>25</v>
      </c>
      <c r="AK66" s="20">
        <f t="shared" si="2"/>
        <v>100</v>
      </c>
      <c r="AL66" s="20">
        <f t="shared" si="3"/>
        <v>3</v>
      </c>
      <c r="AM66" s="20" t="str">
        <f t="shared" si="4"/>
        <v>Y</v>
      </c>
      <c r="AN66" s="20">
        <f t="shared" si="5"/>
        <v>21</v>
      </c>
      <c r="AO66" s="20">
        <f t="shared" si="6"/>
        <v>25</v>
      </c>
      <c r="AP66" s="20">
        <f t="shared" si="7"/>
        <v>84</v>
      </c>
      <c r="AQ66" s="20">
        <f t="shared" si="8"/>
        <v>3</v>
      </c>
      <c r="AR66" s="20" t="str">
        <f t="shared" si="9"/>
        <v>Y</v>
      </c>
      <c r="AS66" s="20">
        <f t="shared" si="10"/>
        <v>23</v>
      </c>
      <c r="AT66" s="20">
        <f t="shared" si="11"/>
        <v>25</v>
      </c>
      <c r="AU66" s="20">
        <f t="shared" si="12"/>
        <v>92</v>
      </c>
      <c r="AV66" s="20">
        <f t="shared" si="13"/>
        <v>3</v>
      </c>
      <c r="AW66" s="20" t="str">
        <f t="shared" si="14"/>
        <v>Y</v>
      </c>
      <c r="AX66" s="20">
        <f t="shared" si="15"/>
        <v>21</v>
      </c>
      <c r="AY66" s="20">
        <f t="shared" si="16"/>
        <v>25</v>
      </c>
      <c r="AZ66" s="20">
        <f t="shared" si="17"/>
        <v>84</v>
      </c>
      <c r="BA66" s="20">
        <f t="shared" si="18"/>
        <v>3</v>
      </c>
      <c r="BB66" s="20" t="str">
        <f t="shared" si="19"/>
        <v>Y</v>
      </c>
      <c r="BC66" s="20">
        <f t="shared" si="20"/>
        <v>16</v>
      </c>
      <c r="BD66" s="20">
        <f t="shared" si="21"/>
        <v>25</v>
      </c>
      <c r="BE66" s="20">
        <f t="shared" si="22"/>
        <v>64</v>
      </c>
      <c r="BF66" s="20">
        <f t="shared" si="23"/>
        <v>3</v>
      </c>
      <c r="BG66" s="20" t="str">
        <f t="shared" si="24"/>
        <v>Y</v>
      </c>
    </row>
    <row r="67" spans="1:59" x14ac:dyDescent="0.25">
      <c r="A67" s="29">
        <v>52</v>
      </c>
      <c r="B67" s="110">
        <v>2000820100056</v>
      </c>
      <c r="C67" s="111" t="s">
        <v>279</v>
      </c>
      <c r="D67" s="17">
        <v>5</v>
      </c>
      <c r="E67" s="17">
        <v>5</v>
      </c>
      <c r="F67" s="17">
        <v>4</v>
      </c>
      <c r="G67" s="17">
        <v>5</v>
      </c>
      <c r="H67" s="17">
        <v>4</v>
      </c>
      <c r="J67" s="17">
        <v>5</v>
      </c>
      <c r="K67" s="17">
        <v>5</v>
      </c>
      <c r="L67" s="17">
        <v>5</v>
      </c>
      <c r="M67" s="17">
        <v>5</v>
      </c>
      <c r="N67" s="17">
        <v>2</v>
      </c>
      <c r="P67" s="17">
        <v>5</v>
      </c>
      <c r="Q67" s="17">
        <v>5</v>
      </c>
      <c r="R67" s="17">
        <v>5</v>
      </c>
      <c r="S67" s="17">
        <v>5</v>
      </c>
      <c r="T67" s="17">
        <v>4</v>
      </c>
      <c r="V67" s="17">
        <v>5</v>
      </c>
      <c r="W67" s="17">
        <v>2</v>
      </c>
      <c r="X67" s="17">
        <v>5</v>
      </c>
      <c r="Y67" s="17">
        <v>5</v>
      </c>
      <c r="Z67" s="17">
        <v>5</v>
      </c>
      <c r="AB67" s="17">
        <v>5</v>
      </c>
      <c r="AC67" s="17">
        <v>2</v>
      </c>
      <c r="AD67" s="17">
        <v>4</v>
      </c>
      <c r="AE67" s="17">
        <v>4</v>
      </c>
      <c r="AF67" s="17">
        <v>3</v>
      </c>
      <c r="AI67" s="20">
        <f t="shared" si="0"/>
        <v>25</v>
      </c>
      <c r="AJ67" s="20">
        <f t="shared" si="1"/>
        <v>25</v>
      </c>
      <c r="AK67" s="20">
        <f t="shared" si="2"/>
        <v>100</v>
      </c>
      <c r="AL67" s="20">
        <f t="shared" si="3"/>
        <v>3</v>
      </c>
      <c r="AM67" s="20" t="str">
        <f t="shared" si="4"/>
        <v>Y</v>
      </c>
      <c r="AN67" s="20">
        <f t="shared" si="5"/>
        <v>19</v>
      </c>
      <c r="AO67" s="20">
        <f t="shared" si="6"/>
        <v>25</v>
      </c>
      <c r="AP67" s="20">
        <f t="shared" si="7"/>
        <v>76</v>
      </c>
      <c r="AQ67" s="20">
        <f t="shared" si="8"/>
        <v>3</v>
      </c>
      <c r="AR67" s="20" t="str">
        <f t="shared" si="9"/>
        <v>Y</v>
      </c>
      <c r="AS67" s="20">
        <f t="shared" si="10"/>
        <v>23</v>
      </c>
      <c r="AT67" s="20">
        <f t="shared" si="11"/>
        <v>25</v>
      </c>
      <c r="AU67" s="20">
        <f t="shared" si="12"/>
        <v>92</v>
      </c>
      <c r="AV67" s="20">
        <f t="shared" si="13"/>
        <v>3</v>
      </c>
      <c r="AW67" s="20" t="str">
        <f t="shared" si="14"/>
        <v>Y</v>
      </c>
      <c r="AX67" s="20">
        <f t="shared" si="15"/>
        <v>24</v>
      </c>
      <c r="AY67" s="20">
        <f t="shared" si="16"/>
        <v>25</v>
      </c>
      <c r="AZ67" s="20">
        <f t="shared" si="17"/>
        <v>96</v>
      </c>
      <c r="BA67" s="20">
        <f t="shared" si="18"/>
        <v>3</v>
      </c>
      <c r="BB67" s="20" t="str">
        <f t="shared" si="19"/>
        <v>Y</v>
      </c>
      <c r="BC67" s="20">
        <f t="shared" si="20"/>
        <v>18</v>
      </c>
      <c r="BD67" s="20">
        <f t="shared" si="21"/>
        <v>25</v>
      </c>
      <c r="BE67" s="20">
        <f t="shared" si="22"/>
        <v>72</v>
      </c>
      <c r="BF67" s="20">
        <f t="shared" si="23"/>
        <v>3</v>
      </c>
      <c r="BG67" s="20" t="str">
        <f t="shared" si="24"/>
        <v>Y</v>
      </c>
    </row>
    <row r="68" spans="1:59" x14ac:dyDescent="0.25">
      <c r="A68" s="29">
        <v>53</v>
      </c>
      <c r="B68" s="61">
        <v>2000820100057</v>
      </c>
      <c r="C68" s="14" t="s">
        <v>174</v>
      </c>
      <c r="D68" s="17">
        <v>4</v>
      </c>
      <c r="E68" s="17">
        <v>4</v>
      </c>
      <c r="F68" s="17">
        <v>4</v>
      </c>
      <c r="G68" s="17">
        <v>4</v>
      </c>
      <c r="H68" s="17">
        <v>4</v>
      </c>
      <c r="J68" s="17">
        <v>4</v>
      </c>
      <c r="K68" s="17">
        <v>4</v>
      </c>
      <c r="L68" s="17">
        <v>4</v>
      </c>
      <c r="M68" s="17">
        <v>4</v>
      </c>
      <c r="N68" s="17">
        <v>4</v>
      </c>
      <c r="P68" s="17">
        <v>4</v>
      </c>
      <c r="Q68" s="17">
        <v>4</v>
      </c>
      <c r="R68" s="17">
        <v>4</v>
      </c>
      <c r="S68" s="17">
        <v>4</v>
      </c>
      <c r="T68" s="17">
        <v>4</v>
      </c>
      <c r="V68" s="17">
        <v>4</v>
      </c>
      <c r="W68" s="17">
        <v>4</v>
      </c>
      <c r="X68" s="17">
        <v>4</v>
      </c>
      <c r="Y68" s="17">
        <v>4</v>
      </c>
      <c r="Z68" s="17">
        <v>4</v>
      </c>
      <c r="AB68" s="17">
        <v>4</v>
      </c>
      <c r="AC68" s="17">
        <v>4</v>
      </c>
      <c r="AD68" s="17">
        <v>4</v>
      </c>
      <c r="AE68" s="17">
        <v>4</v>
      </c>
      <c r="AF68" s="17">
        <v>4</v>
      </c>
      <c r="AI68" s="20">
        <f t="shared" si="0"/>
        <v>20</v>
      </c>
      <c r="AJ68" s="20">
        <f t="shared" si="1"/>
        <v>25</v>
      </c>
      <c r="AK68" s="20">
        <f t="shared" si="2"/>
        <v>80</v>
      </c>
      <c r="AL68" s="20">
        <f t="shared" si="3"/>
        <v>3</v>
      </c>
      <c r="AM68" s="20" t="str">
        <f t="shared" si="4"/>
        <v>Y</v>
      </c>
      <c r="AN68" s="20">
        <f t="shared" si="5"/>
        <v>20</v>
      </c>
      <c r="AO68" s="20">
        <f t="shared" si="6"/>
        <v>25</v>
      </c>
      <c r="AP68" s="20">
        <f t="shared" si="7"/>
        <v>80</v>
      </c>
      <c r="AQ68" s="20">
        <f t="shared" si="8"/>
        <v>3</v>
      </c>
      <c r="AR68" s="20" t="str">
        <f t="shared" si="9"/>
        <v>Y</v>
      </c>
      <c r="AS68" s="20">
        <f t="shared" si="10"/>
        <v>20</v>
      </c>
      <c r="AT68" s="20">
        <f t="shared" si="11"/>
        <v>25</v>
      </c>
      <c r="AU68" s="20">
        <f t="shared" si="12"/>
        <v>80</v>
      </c>
      <c r="AV68" s="20">
        <f t="shared" si="13"/>
        <v>3</v>
      </c>
      <c r="AW68" s="20" t="str">
        <f t="shared" si="14"/>
        <v>Y</v>
      </c>
      <c r="AX68" s="20">
        <f t="shared" si="15"/>
        <v>20</v>
      </c>
      <c r="AY68" s="20">
        <f t="shared" si="16"/>
        <v>25</v>
      </c>
      <c r="AZ68" s="20">
        <f t="shared" si="17"/>
        <v>80</v>
      </c>
      <c r="BA68" s="20">
        <f t="shared" si="18"/>
        <v>3</v>
      </c>
      <c r="BB68" s="20" t="str">
        <f t="shared" si="19"/>
        <v>Y</v>
      </c>
      <c r="BC68" s="20">
        <f t="shared" si="20"/>
        <v>20</v>
      </c>
      <c r="BD68" s="20">
        <f t="shared" si="21"/>
        <v>25</v>
      </c>
      <c r="BE68" s="20">
        <f t="shared" si="22"/>
        <v>80</v>
      </c>
      <c r="BF68" s="20">
        <f t="shared" si="23"/>
        <v>3</v>
      </c>
      <c r="BG68" s="20" t="str">
        <f t="shared" si="24"/>
        <v>Y</v>
      </c>
    </row>
    <row r="69" spans="1:59" x14ac:dyDescent="0.25">
      <c r="A69" s="29">
        <v>54</v>
      </c>
      <c r="B69" s="61">
        <v>2000820100058</v>
      </c>
      <c r="C69" s="14" t="s">
        <v>175</v>
      </c>
      <c r="D69" s="17">
        <v>5</v>
      </c>
      <c r="E69" s="17">
        <v>5</v>
      </c>
      <c r="F69" s="17">
        <v>5</v>
      </c>
      <c r="G69" s="17">
        <v>5</v>
      </c>
      <c r="H69" s="17">
        <v>5</v>
      </c>
      <c r="J69" s="17">
        <v>5</v>
      </c>
      <c r="K69" s="17">
        <v>5</v>
      </c>
      <c r="L69" s="17">
        <v>5</v>
      </c>
      <c r="M69" s="17">
        <v>5</v>
      </c>
      <c r="N69" s="17">
        <v>5</v>
      </c>
      <c r="P69" s="17">
        <v>5</v>
      </c>
      <c r="Q69" s="17">
        <v>5</v>
      </c>
      <c r="R69" s="17">
        <v>5</v>
      </c>
      <c r="S69" s="17">
        <v>5</v>
      </c>
      <c r="T69" s="17">
        <v>5</v>
      </c>
      <c r="V69" s="17">
        <v>5</v>
      </c>
      <c r="W69" s="17">
        <v>5</v>
      </c>
      <c r="X69" s="17">
        <v>5</v>
      </c>
      <c r="Y69" s="17">
        <v>5</v>
      </c>
      <c r="Z69" s="17">
        <v>5</v>
      </c>
      <c r="AB69" s="17">
        <v>5</v>
      </c>
      <c r="AC69" s="17">
        <v>5</v>
      </c>
      <c r="AD69" s="17">
        <v>5</v>
      </c>
      <c r="AE69" s="17">
        <v>5</v>
      </c>
      <c r="AF69" s="17">
        <v>5</v>
      </c>
      <c r="AI69" s="20">
        <f t="shared" ref="AI69:AI101" si="25">SUMIFS(D69:AF69,$D$13:$AF$13,"=CO1")</f>
        <v>25</v>
      </c>
      <c r="AJ69" s="20">
        <f t="shared" ref="AJ69:AJ101" si="26">(SUMIFS($D$15:$AF$15,$D$13:$AF$13,"=CO1")-SUMIFS($D$15:$AF$15,$D$13:$AF$13,"=CO1",D69:AF69,""))</f>
        <v>25</v>
      </c>
      <c r="AK69" s="20">
        <f t="shared" ref="AK69:AK101" si="27">IF(AJ69,ROUND((AI69/AJ69)*100,2),"")</f>
        <v>100</v>
      </c>
      <c r="AL69" s="20">
        <f t="shared" ref="AL69:AL101" si="28">IF(AK69&gt;=60,3,IF(AK69&gt;=40,2,1))</f>
        <v>3</v>
      </c>
      <c r="AM69" s="20" t="str">
        <f t="shared" ref="AM69:AM101" si="29">IF(AL69=3,"Y","N")</f>
        <v>Y</v>
      </c>
      <c r="AN69" s="20">
        <f t="shared" ref="AN69:AN101" si="30">SUMIFS(D69:AF69,$D$13:$AF$13,"=CO2")</f>
        <v>25</v>
      </c>
      <c r="AO69" s="20">
        <f t="shared" ref="AO69:AO101" si="31">(SUMIFS($D$15:$AF$15,$D$13:$AF$13,"=CO2")-SUMIFS($D$15:$AF$15,$D$13:$AF$13,"=CO2",D69:AF69,""))</f>
        <v>25</v>
      </c>
      <c r="AP69" s="20">
        <f t="shared" ref="AP69:AP101" si="32">IF(AO69,ROUND((AN69/AO69)*100,2),"")</f>
        <v>100</v>
      </c>
      <c r="AQ69" s="20">
        <f t="shared" ref="AQ69:AQ101" si="33">IF(AP69&gt;=60,3,IF(AP69&gt;=40,2,1))</f>
        <v>3</v>
      </c>
      <c r="AR69" s="20" t="str">
        <f t="shared" ref="AR69:AR101" si="34">IF(AQ69=3,"Y","N")</f>
        <v>Y</v>
      </c>
      <c r="AS69" s="20">
        <f t="shared" ref="AS69:AS101" si="35">SUMIFS(D69:AF69,$D$13:$AF$13,"=CO3")</f>
        <v>25</v>
      </c>
      <c r="AT69" s="20">
        <f t="shared" ref="AT69:AT101" si="36">(SUMIFS($D$15:$AF$15,$D$13:$AF$13,"=CO3")-SUMIFS($D$15:$AF$15,$D$13:$AF$13,"=CO3",D69:AF69,""))</f>
        <v>25</v>
      </c>
      <c r="AU69" s="20">
        <f t="shared" ref="AU69:AU101" si="37">IF(AT69,ROUND((AS69/AT69)*100,2),"")</f>
        <v>100</v>
      </c>
      <c r="AV69" s="20">
        <f t="shared" ref="AV69:AV101" si="38">IF(AU69&gt;=60,3,IF(AU69&gt;=40,2,1))</f>
        <v>3</v>
      </c>
      <c r="AW69" s="20" t="str">
        <f t="shared" ref="AW69:AW101" si="39">IF(AV69=3,"Y","N")</f>
        <v>Y</v>
      </c>
      <c r="AX69" s="20">
        <f t="shared" ref="AX69:AX101" si="40">SUMIFS(D69:AF69,$D$13:$AF$13,"=CO4")</f>
        <v>25</v>
      </c>
      <c r="AY69" s="20">
        <f t="shared" ref="AY69:AY101" si="41">(SUMIFS($D$15:$AF$15,$D$13:$AF$13,"=CO4")-SUMIFS($D$15:$AF$15,$D$13:$AF$13,"=CO4",D69:AF69,""))</f>
        <v>25</v>
      </c>
      <c r="AZ69" s="20">
        <f t="shared" ref="AZ69:AZ101" si="42">IF(AY69,ROUND((AX69/AY69)*100,2),"")</f>
        <v>100</v>
      </c>
      <c r="BA69" s="20">
        <f t="shared" ref="BA69:BA101" si="43">IF(AZ69&gt;=60,3,IF(AZ69&gt;=40,2,1))</f>
        <v>3</v>
      </c>
      <c r="BB69" s="20" t="str">
        <f t="shared" ref="BB69:BB101" si="44">IF(BA69=3,"Y","N")</f>
        <v>Y</v>
      </c>
      <c r="BC69" s="20">
        <f t="shared" ref="BC69:BC101" si="45">SUMIFS(D69:AF69,$D$13:$AF$13,"=CO5")</f>
        <v>25</v>
      </c>
      <c r="BD69" s="20">
        <f t="shared" ref="BD69:BD101" si="46">(SUMIFS($D$15:$AF$15,$D$13:$AF$13,"=CO5")-SUMIFS($D$15:$AF$15,$D$13:$AF$13,"=CO5",D69:AF69,""))</f>
        <v>25</v>
      </c>
      <c r="BE69" s="20">
        <f t="shared" ref="BE69:BE101" si="47">IF(BD69,ROUND((BC69/BD69)*100,2),"")</f>
        <v>100</v>
      </c>
      <c r="BF69" s="20">
        <f t="shared" ref="BF69:BF101" si="48">IF(BE69&gt;=60,3,IF(BE69&gt;=40,2,1))</f>
        <v>3</v>
      </c>
      <c r="BG69" s="20" t="str">
        <f t="shared" ref="BG69:BG101" si="49">IF(BF69=3,"Y","N")</f>
        <v>Y</v>
      </c>
    </row>
    <row r="70" spans="1:59" x14ac:dyDescent="0.25">
      <c r="A70" s="29">
        <v>55</v>
      </c>
      <c r="B70" s="61">
        <v>2000820100059</v>
      </c>
      <c r="C70" s="14" t="s">
        <v>176</v>
      </c>
      <c r="D70" s="17">
        <v>5</v>
      </c>
      <c r="E70" s="17">
        <v>5</v>
      </c>
      <c r="F70" s="17">
        <v>3</v>
      </c>
      <c r="G70" s="17">
        <v>4</v>
      </c>
      <c r="H70" s="17">
        <v>4</v>
      </c>
      <c r="J70" s="17">
        <v>4</v>
      </c>
      <c r="K70" s="17">
        <v>5</v>
      </c>
      <c r="L70" s="17">
        <v>3</v>
      </c>
      <c r="M70" s="17">
        <v>5</v>
      </c>
      <c r="N70" s="17">
        <v>3</v>
      </c>
      <c r="P70" s="17">
        <v>3</v>
      </c>
      <c r="Q70" s="17">
        <v>3</v>
      </c>
      <c r="R70" s="17">
        <v>3</v>
      </c>
      <c r="S70" s="17">
        <v>3</v>
      </c>
      <c r="T70" s="17">
        <v>2</v>
      </c>
      <c r="V70" s="17">
        <v>5</v>
      </c>
      <c r="W70" s="17">
        <v>2</v>
      </c>
      <c r="X70" s="17">
        <v>4</v>
      </c>
      <c r="Y70" s="17">
        <v>5</v>
      </c>
      <c r="Z70" s="17">
        <v>5</v>
      </c>
      <c r="AB70" s="17">
        <v>3</v>
      </c>
      <c r="AC70" s="17">
        <v>3</v>
      </c>
      <c r="AD70" s="17">
        <v>4</v>
      </c>
      <c r="AE70" s="17">
        <v>5</v>
      </c>
      <c r="AF70" s="17">
        <v>2</v>
      </c>
      <c r="AI70" s="20">
        <f t="shared" si="25"/>
        <v>20</v>
      </c>
      <c r="AJ70" s="20">
        <f t="shared" si="26"/>
        <v>25</v>
      </c>
      <c r="AK70" s="20">
        <f t="shared" si="27"/>
        <v>80</v>
      </c>
      <c r="AL70" s="20">
        <f t="shared" si="28"/>
        <v>3</v>
      </c>
      <c r="AM70" s="20" t="str">
        <f t="shared" si="29"/>
        <v>Y</v>
      </c>
      <c r="AN70" s="20">
        <f t="shared" si="30"/>
        <v>18</v>
      </c>
      <c r="AO70" s="20">
        <f t="shared" si="31"/>
        <v>25</v>
      </c>
      <c r="AP70" s="20">
        <f t="shared" si="32"/>
        <v>72</v>
      </c>
      <c r="AQ70" s="20">
        <f t="shared" si="33"/>
        <v>3</v>
      </c>
      <c r="AR70" s="20" t="str">
        <f t="shared" si="34"/>
        <v>Y</v>
      </c>
      <c r="AS70" s="20">
        <f t="shared" si="35"/>
        <v>17</v>
      </c>
      <c r="AT70" s="20">
        <f t="shared" si="36"/>
        <v>25</v>
      </c>
      <c r="AU70" s="20">
        <f t="shared" si="37"/>
        <v>68</v>
      </c>
      <c r="AV70" s="20">
        <f t="shared" si="38"/>
        <v>3</v>
      </c>
      <c r="AW70" s="20" t="str">
        <f t="shared" si="39"/>
        <v>Y</v>
      </c>
      <c r="AX70" s="20">
        <f t="shared" si="40"/>
        <v>22</v>
      </c>
      <c r="AY70" s="20">
        <f t="shared" si="41"/>
        <v>25</v>
      </c>
      <c r="AZ70" s="20">
        <f t="shared" si="42"/>
        <v>88</v>
      </c>
      <c r="BA70" s="20">
        <f t="shared" si="43"/>
        <v>3</v>
      </c>
      <c r="BB70" s="20" t="str">
        <f t="shared" si="44"/>
        <v>Y</v>
      </c>
      <c r="BC70" s="20">
        <f t="shared" si="45"/>
        <v>16</v>
      </c>
      <c r="BD70" s="20">
        <f t="shared" si="46"/>
        <v>25</v>
      </c>
      <c r="BE70" s="20">
        <f t="shared" si="47"/>
        <v>64</v>
      </c>
      <c r="BF70" s="20">
        <f t="shared" si="48"/>
        <v>3</v>
      </c>
      <c r="BG70" s="20" t="str">
        <f t="shared" si="49"/>
        <v>Y</v>
      </c>
    </row>
    <row r="71" spans="1:59" x14ac:dyDescent="0.25">
      <c r="A71" s="29">
        <v>56</v>
      </c>
      <c r="B71" s="61">
        <v>2000820100060</v>
      </c>
      <c r="C71" s="14" t="s">
        <v>177</v>
      </c>
      <c r="D71" s="17">
        <v>5</v>
      </c>
      <c r="E71" s="17">
        <v>5</v>
      </c>
      <c r="F71" s="17">
        <v>4</v>
      </c>
      <c r="G71" s="17">
        <v>3</v>
      </c>
      <c r="H71" s="17">
        <v>3</v>
      </c>
      <c r="J71" s="17">
        <v>3</v>
      </c>
      <c r="K71" s="17">
        <v>5</v>
      </c>
      <c r="L71" s="17">
        <v>3</v>
      </c>
      <c r="M71" s="17">
        <v>5</v>
      </c>
      <c r="N71" s="17">
        <v>3</v>
      </c>
      <c r="P71" s="17">
        <v>5</v>
      </c>
      <c r="Q71" s="17">
        <v>5</v>
      </c>
      <c r="R71" s="17">
        <v>3</v>
      </c>
      <c r="S71" s="17">
        <v>4</v>
      </c>
      <c r="T71" s="17">
        <v>5</v>
      </c>
      <c r="V71" s="17">
        <v>5</v>
      </c>
      <c r="W71" s="17">
        <v>1</v>
      </c>
      <c r="X71" s="17">
        <v>3</v>
      </c>
      <c r="Y71" s="17">
        <v>3</v>
      </c>
      <c r="Z71" s="17">
        <v>5</v>
      </c>
      <c r="AB71" s="17">
        <v>4</v>
      </c>
      <c r="AC71" s="17">
        <v>2</v>
      </c>
      <c r="AD71" s="17">
        <v>3</v>
      </c>
      <c r="AE71" s="17">
        <v>3</v>
      </c>
      <c r="AF71" s="17">
        <v>3</v>
      </c>
      <c r="AI71" s="20">
        <f t="shared" si="25"/>
        <v>22</v>
      </c>
      <c r="AJ71" s="20">
        <f t="shared" si="26"/>
        <v>25</v>
      </c>
      <c r="AK71" s="20">
        <f t="shared" si="27"/>
        <v>88</v>
      </c>
      <c r="AL71" s="20">
        <f t="shared" si="28"/>
        <v>3</v>
      </c>
      <c r="AM71" s="20" t="str">
        <f t="shared" si="29"/>
        <v>Y</v>
      </c>
      <c r="AN71" s="20">
        <f t="shared" si="30"/>
        <v>18</v>
      </c>
      <c r="AO71" s="20">
        <f t="shared" si="31"/>
        <v>25</v>
      </c>
      <c r="AP71" s="20">
        <f t="shared" si="32"/>
        <v>72</v>
      </c>
      <c r="AQ71" s="20">
        <f t="shared" si="33"/>
        <v>3</v>
      </c>
      <c r="AR71" s="20" t="str">
        <f t="shared" si="34"/>
        <v>Y</v>
      </c>
      <c r="AS71" s="20">
        <f t="shared" si="35"/>
        <v>16</v>
      </c>
      <c r="AT71" s="20">
        <f t="shared" si="36"/>
        <v>25</v>
      </c>
      <c r="AU71" s="20">
        <f t="shared" si="37"/>
        <v>64</v>
      </c>
      <c r="AV71" s="20">
        <f t="shared" si="38"/>
        <v>3</v>
      </c>
      <c r="AW71" s="20" t="str">
        <f t="shared" si="39"/>
        <v>Y</v>
      </c>
      <c r="AX71" s="20">
        <f t="shared" si="40"/>
        <v>18</v>
      </c>
      <c r="AY71" s="20">
        <f t="shared" si="41"/>
        <v>25</v>
      </c>
      <c r="AZ71" s="20">
        <f t="shared" si="42"/>
        <v>72</v>
      </c>
      <c r="BA71" s="20">
        <f t="shared" si="43"/>
        <v>3</v>
      </c>
      <c r="BB71" s="20" t="str">
        <f t="shared" si="44"/>
        <v>Y</v>
      </c>
      <c r="BC71" s="20">
        <f t="shared" si="45"/>
        <v>19</v>
      </c>
      <c r="BD71" s="20">
        <f t="shared" si="46"/>
        <v>25</v>
      </c>
      <c r="BE71" s="20">
        <f t="shared" si="47"/>
        <v>76</v>
      </c>
      <c r="BF71" s="20">
        <f t="shared" si="48"/>
        <v>3</v>
      </c>
      <c r="BG71" s="20" t="str">
        <f t="shared" si="49"/>
        <v>Y</v>
      </c>
    </row>
    <row r="72" spans="1:59" x14ac:dyDescent="0.25">
      <c r="A72" s="29">
        <v>57</v>
      </c>
      <c r="B72" s="61">
        <v>2000820100061</v>
      </c>
      <c r="C72" s="14" t="s">
        <v>178</v>
      </c>
      <c r="D72" s="17">
        <v>3</v>
      </c>
      <c r="E72" s="17">
        <v>3</v>
      </c>
      <c r="F72" s="17">
        <v>2</v>
      </c>
      <c r="G72" s="17">
        <v>4</v>
      </c>
      <c r="H72" s="17">
        <v>5</v>
      </c>
      <c r="J72" s="17">
        <v>4</v>
      </c>
      <c r="K72" s="17">
        <v>5</v>
      </c>
      <c r="L72" s="17">
        <v>1</v>
      </c>
      <c r="M72" s="17">
        <v>5</v>
      </c>
      <c r="N72" s="17">
        <v>4</v>
      </c>
      <c r="P72" s="17">
        <v>4</v>
      </c>
      <c r="Q72" s="17">
        <v>4</v>
      </c>
      <c r="R72" s="17">
        <v>1</v>
      </c>
      <c r="S72" s="17">
        <v>3</v>
      </c>
      <c r="T72" s="17">
        <v>4</v>
      </c>
      <c r="V72" s="17">
        <v>5</v>
      </c>
      <c r="W72" s="17">
        <v>2</v>
      </c>
      <c r="X72" s="17">
        <v>4</v>
      </c>
      <c r="Y72" s="17">
        <v>5</v>
      </c>
      <c r="Z72" s="17">
        <v>5</v>
      </c>
      <c r="AB72" s="17">
        <v>3</v>
      </c>
      <c r="AC72" s="17">
        <v>1</v>
      </c>
      <c r="AD72" s="17">
        <v>4</v>
      </c>
      <c r="AE72" s="17">
        <v>5</v>
      </c>
      <c r="AF72" s="17">
        <v>4</v>
      </c>
      <c r="AI72" s="20">
        <f t="shared" si="25"/>
        <v>19</v>
      </c>
      <c r="AJ72" s="20">
        <f t="shared" si="26"/>
        <v>25</v>
      </c>
      <c r="AK72" s="20">
        <f t="shared" si="27"/>
        <v>76</v>
      </c>
      <c r="AL72" s="20">
        <f t="shared" si="28"/>
        <v>3</v>
      </c>
      <c r="AM72" s="20" t="str">
        <f t="shared" si="29"/>
        <v>Y</v>
      </c>
      <c r="AN72" s="20">
        <f t="shared" si="30"/>
        <v>15</v>
      </c>
      <c r="AO72" s="20">
        <f t="shared" si="31"/>
        <v>25</v>
      </c>
      <c r="AP72" s="20">
        <f t="shared" si="32"/>
        <v>60</v>
      </c>
      <c r="AQ72" s="20">
        <f t="shared" si="33"/>
        <v>3</v>
      </c>
      <c r="AR72" s="20" t="str">
        <f t="shared" si="34"/>
        <v>Y</v>
      </c>
      <c r="AS72" s="20">
        <f t="shared" si="35"/>
        <v>12</v>
      </c>
      <c r="AT72" s="20">
        <f t="shared" si="36"/>
        <v>25</v>
      </c>
      <c r="AU72" s="20">
        <f t="shared" si="37"/>
        <v>48</v>
      </c>
      <c r="AV72" s="20">
        <f t="shared" si="38"/>
        <v>2</v>
      </c>
      <c r="AW72" s="20" t="str">
        <f t="shared" si="39"/>
        <v>N</v>
      </c>
      <c r="AX72" s="20">
        <f t="shared" si="40"/>
        <v>22</v>
      </c>
      <c r="AY72" s="20">
        <f t="shared" si="41"/>
        <v>25</v>
      </c>
      <c r="AZ72" s="20">
        <f t="shared" si="42"/>
        <v>88</v>
      </c>
      <c r="BA72" s="20">
        <f t="shared" si="43"/>
        <v>3</v>
      </c>
      <c r="BB72" s="20" t="str">
        <f t="shared" si="44"/>
        <v>Y</v>
      </c>
      <c r="BC72" s="20">
        <f t="shared" si="45"/>
        <v>22</v>
      </c>
      <c r="BD72" s="20">
        <f t="shared" si="46"/>
        <v>25</v>
      </c>
      <c r="BE72" s="20">
        <f t="shared" si="47"/>
        <v>88</v>
      </c>
      <c r="BF72" s="20">
        <f t="shared" si="48"/>
        <v>3</v>
      </c>
      <c r="BG72" s="20" t="str">
        <f t="shared" si="49"/>
        <v>Y</v>
      </c>
    </row>
    <row r="73" spans="1:59" x14ac:dyDescent="0.25">
      <c r="A73" s="29">
        <v>58</v>
      </c>
      <c r="B73" s="61">
        <v>2000820100062</v>
      </c>
      <c r="C73" s="14" t="s">
        <v>179</v>
      </c>
      <c r="D73" s="17">
        <v>5</v>
      </c>
      <c r="E73" s="17">
        <v>4</v>
      </c>
      <c r="F73" s="17">
        <v>2</v>
      </c>
      <c r="G73" s="17">
        <v>3</v>
      </c>
      <c r="H73" s="17">
        <v>4</v>
      </c>
      <c r="J73" s="17">
        <v>3</v>
      </c>
      <c r="K73" s="17">
        <v>5</v>
      </c>
      <c r="L73" s="17">
        <v>2</v>
      </c>
      <c r="M73" s="17">
        <v>5</v>
      </c>
      <c r="N73" s="17">
        <v>4</v>
      </c>
      <c r="P73" s="17">
        <v>5</v>
      </c>
      <c r="Q73" s="17">
        <v>5</v>
      </c>
      <c r="R73" s="17">
        <v>2</v>
      </c>
      <c r="S73" s="17">
        <v>5</v>
      </c>
      <c r="T73" s="17">
        <v>4</v>
      </c>
      <c r="V73" s="17">
        <v>5</v>
      </c>
      <c r="W73" s="17">
        <v>1</v>
      </c>
      <c r="X73" s="17">
        <v>3</v>
      </c>
      <c r="Y73" s="17">
        <v>5</v>
      </c>
      <c r="Z73" s="17">
        <v>5</v>
      </c>
      <c r="AB73" s="17">
        <v>4</v>
      </c>
      <c r="AC73" s="17">
        <v>2</v>
      </c>
      <c r="AD73" s="17">
        <v>3</v>
      </c>
      <c r="AE73" s="17">
        <v>5</v>
      </c>
      <c r="AF73" s="17">
        <v>4</v>
      </c>
      <c r="AI73" s="20">
        <f t="shared" si="25"/>
        <v>22</v>
      </c>
      <c r="AJ73" s="20">
        <f t="shared" si="26"/>
        <v>25</v>
      </c>
      <c r="AK73" s="20">
        <f t="shared" si="27"/>
        <v>88</v>
      </c>
      <c r="AL73" s="20">
        <f t="shared" si="28"/>
        <v>3</v>
      </c>
      <c r="AM73" s="20" t="str">
        <f t="shared" si="29"/>
        <v>Y</v>
      </c>
      <c r="AN73" s="20">
        <f t="shared" si="30"/>
        <v>17</v>
      </c>
      <c r="AO73" s="20">
        <f t="shared" si="31"/>
        <v>25</v>
      </c>
      <c r="AP73" s="20">
        <f t="shared" si="32"/>
        <v>68</v>
      </c>
      <c r="AQ73" s="20">
        <f t="shared" si="33"/>
        <v>3</v>
      </c>
      <c r="AR73" s="20" t="str">
        <f t="shared" si="34"/>
        <v>Y</v>
      </c>
      <c r="AS73" s="20">
        <f t="shared" si="35"/>
        <v>12</v>
      </c>
      <c r="AT73" s="20">
        <f t="shared" si="36"/>
        <v>25</v>
      </c>
      <c r="AU73" s="20">
        <f t="shared" si="37"/>
        <v>48</v>
      </c>
      <c r="AV73" s="20">
        <f t="shared" si="38"/>
        <v>2</v>
      </c>
      <c r="AW73" s="20" t="str">
        <f t="shared" si="39"/>
        <v>N</v>
      </c>
      <c r="AX73" s="20">
        <f t="shared" si="40"/>
        <v>23</v>
      </c>
      <c r="AY73" s="20">
        <f t="shared" si="41"/>
        <v>25</v>
      </c>
      <c r="AZ73" s="20">
        <f t="shared" si="42"/>
        <v>92</v>
      </c>
      <c r="BA73" s="20">
        <f t="shared" si="43"/>
        <v>3</v>
      </c>
      <c r="BB73" s="20" t="str">
        <f t="shared" si="44"/>
        <v>Y</v>
      </c>
      <c r="BC73" s="20">
        <f t="shared" si="45"/>
        <v>21</v>
      </c>
      <c r="BD73" s="20">
        <f t="shared" si="46"/>
        <v>25</v>
      </c>
      <c r="BE73" s="20">
        <f t="shared" si="47"/>
        <v>84</v>
      </c>
      <c r="BF73" s="20">
        <f t="shared" si="48"/>
        <v>3</v>
      </c>
      <c r="BG73" s="20" t="str">
        <f t="shared" si="49"/>
        <v>Y</v>
      </c>
    </row>
    <row r="74" spans="1:59" x14ac:dyDescent="0.25">
      <c r="A74" s="29">
        <v>59</v>
      </c>
      <c r="B74" s="61">
        <v>2000820100063</v>
      </c>
      <c r="C74" s="14" t="s">
        <v>180</v>
      </c>
      <c r="D74" s="17">
        <v>5</v>
      </c>
      <c r="E74" s="17">
        <v>2</v>
      </c>
      <c r="F74" s="17">
        <v>3</v>
      </c>
      <c r="G74" s="17">
        <v>4</v>
      </c>
      <c r="H74" s="17">
        <v>3</v>
      </c>
      <c r="J74" s="17">
        <v>4</v>
      </c>
      <c r="K74" s="17">
        <v>5</v>
      </c>
      <c r="L74" s="17">
        <v>3</v>
      </c>
      <c r="M74" s="17">
        <v>5</v>
      </c>
      <c r="N74" s="17">
        <v>4</v>
      </c>
      <c r="P74" s="17">
        <v>3</v>
      </c>
      <c r="Q74" s="17">
        <v>5</v>
      </c>
      <c r="R74" s="17">
        <v>3</v>
      </c>
      <c r="S74" s="17">
        <v>5</v>
      </c>
      <c r="T74" s="17">
        <v>4</v>
      </c>
      <c r="V74" s="17">
        <v>5</v>
      </c>
      <c r="W74" s="17">
        <v>3</v>
      </c>
      <c r="X74" s="17">
        <v>4</v>
      </c>
      <c r="Y74" s="17">
        <v>5</v>
      </c>
      <c r="Z74" s="17">
        <v>5</v>
      </c>
      <c r="AB74" s="17">
        <v>3</v>
      </c>
      <c r="AC74" s="17">
        <v>3</v>
      </c>
      <c r="AD74" s="17">
        <v>4</v>
      </c>
      <c r="AE74" s="17">
        <v>5</v>
      </c>
      <c r="AF74" s="17">
        <v>4</v>
      </c>
      <c r="AI74" s="20">
        <f t="shared" si="25"/>
        <v>20</v>
      </c>
      <c r="AJ74" s="20">
        <f t="shared" si="26"/>
        <v>25</v>
      </c>
      <c r="AK74" s="20">
        <f t="shared" si="27"/>
        <v>80</v>
      </c>
      <c r="AL74" s="20">
        <f t="shared" si="28"/>
        <v>3</v>
      </c>
      <c r="AM74" s="20" t="str">
        <f t="shared" si="29"/>
        <v>Y</v>
      </c>
      <c r="AN74" s="20">
        <f t="shared" si="30"/>
        <v>18</v>
      </c>
      <c r="AO74" s="20">
        <f t="shared" si="31"/>
        <v>25</v>
      </c>
      <c r="AP74" s="20">
        <f t="shared" si="32"/>
        <v>72</v>
      </c>
      <c r="AQ74" s="20">
        <f t="shared" si="33"/>
        <v>3</v>
      </c>
      <c r="AR74" s="20" t="str">
        <f t="shared" si="34"/>
        <v>Y</v>
      </c>
      <c r="AS74" s="20">
        <f t="shared" si="35"/>
        <v>17</v>
      </c>
      <c r="AT74" s="20">
        <f t="shared" si="36"/>
        <v>25</v>
      </c>
      <c r="AU74" s="20">
        <f t="shared" si="37"/>
        <v>68</v>
      </c>
      <c r="AV74" s="20">
        <f t="shared" si="38"/>
        <v>3</v>
      </c>
      <c r="AW74" s="20" t="str">
        <f t="shared" si="39"/>
        <v>Y</v>
      </c>
      <c r="AX74" s="20">
        <f t="shared" si="40"/>
        <v>24</v>
      </c>
      <c r="AY74" s="20">
        <f t="shared" si="41"/>
        <v>25</v>
      </c>
      <c r="AZ74" s="20">
        <f t="shared" si="42"/>
        <v>96</v>
      </c>
      <c r="BA74" s="20">
        <f t="shared" si="43"/>
        <v>3</v>
      </c>
      <c r="BB74" s="20" t="str">
        <f t="shared" si="44"/>
        <v>Y</v>
      </c>
      <c r="BC74" s="20">
        <f t="shared" si="45"/>
        <v>20</v>
      </c>
      <c r="BD74" s="20">
        <f t="shared" si="46"/>
        <v>25</v>
      </c>
      <c r="BE74" s="20">
        <f t="shared" si="47"/>
        <v>80</v>
      </c>
      <c r="BF74" s="20">
        <f t="shared" si="48"/>
        <v>3</v>
      </c>
      <c r="BG74" s="20" t="str">
        <f t="shared" si="49"/>
        <v>Y</v>
      </c>
    </row>
    <row r="75" spans="1:59" x14ac:dyDescent="0.25">
      <c r="A75" s="29">
        <v>60</v>
      </c>
      <c r="B75" s="61">
        <v>2000820100064</v>
      </c>
      <c r="C75" s="14" t="s">
        <v>181</v>
      </c>
      <c r="D75" s="17">
        <v>5</v>
      </c>
      <c r="E75" s="17">
        <v>5</v>
      </c>
      <c r="F75" s="17">
        <v>3</v>
      </c>
      <c r="G75" s="17">
        <v>4</v>
      </c>
      <c r="H75" s="17">
        <v>4</v>
      </c>
      <c r="J75" s="17">
        <v>4</v>
      </c>
      <c r="K75" s="17">
        <v>3</v>
      </c>
      <c r="L75" s="17">
        <v>2</v>
      </c>
      <c r="M75" s="17">
        <v>3</v>
      </c>
      <c r="N75" s="17">
        <v>3</v>
      </c>
      <c r="P75" s="17">
        <v>5</v>
      </c>
      <c r="Q75" s="17">
        <v>5</v>
      </c>
      <c r="R75" s="17">
        <v>2</v>
      </c>
      <c r="S75" s="17">
        <v>4</v>
      </c>
      <c r="T75" s="17">
        <v>5</v>
      </c>
      <c r="V75" s="17">
        <v>3</v>
      </c>
      <c r="W75" s="17">
        <v>1</v>
      </c>
      <c r="X75" s="17">
        <v>4</v>
      </c>
      <c r="Y75" s="17">
        <v>5</v>
      </c>
      <c r="Z75" s="17">
        <v>3</v>
      </c>
      <c r="AB75" s="17">
        <v>3</v>
      </c>
      <c r="AC75" s="17">
        <v>2</v>
      </c>
      <c r="AD75" s="17">
        <v>3</v>
      </c>
      <c r="AE75" s="17">
        <v>3</v>
      </c>
      <c r="AF75" s="17">
        <v>5</v>
      </c>
      <c r="AI75" s="20">
        <f t="shared" si="25"/>
        <v>20</v>
      </c>
      <c r="AJ75" s="20">
        <f t="shared" si="26"/>
        <v>25</v>
      </c>
      <c r="AK75" s="20">
        <f t="shared" si="27"/>
        <v>80</v>
      </c>
      <c r="AL75" s="20">
        <f t="shared" si="28"/>
        <v>3</v>
      </c>
      <c r="AM75" s="20" t="str">
        <f t="shared" si="29"/>
        <v>Y</v>
      </c>
      <c r="AN75" s="20">
        <f t="shared" si="30"/>
        <v>16</v>
      </c>
      <c r="AO75" s="20">
        <f t="shared" si="31"/>
        <v>25</v>
      </c>
      <c r="AP75" s="20">
        <f t="shared" si="32"/>
        <v>64</v>
      </c>
      <c r="AQ75" s="20">
        <f t="shared" si="33"/>
        <v>3</v>
      </c>
      <c r="AR75" s="20" t="str">
        <f t="shared" si="34"/>
        <v>Y</v>
      </c>
      <c r="AS75" s="20">
        <f t="shared" si="35"/>
        <v>14</v>
      </c>
      <c r="AT75" s="20">
        <f t="shared" si="36"/>
        <v>25</v>
      </c>
      <c r="AU75" s="20">
        <f t="shared" si="37"/>
        <v>56</v>
      </c>
      <c r="AV75" s="20">
        <f t="shared" si="38"/>
        <v>2</v>
      </c>
      <c r="AW75" s="20" t="str">
        <f t="shared" si="39"/>
        <v>N</v>
      </c>
      <c r="AX75" s="20">
        <f t="shared" si="40"/>
        <v>19</v>
      </c>
      <c r="AY75" s="20">
        <f t="shared" si="41"/>
        <v>25</v>
      </c>
      <c r="AZ75" s="20">
        <f t="shared" si="42"/>
        <v>76</v>
      </c>
      <c r="BA75" s="20">
        <f t="shared" si="43"/>
        <v>3</v>
      </c>
      <c r="BB75" s="20" t="str">
        <f t="shared" si="44"/>
        <v>Y</v>
      </c>
      <c r="BC75" s="20">
        <f t="shared" si="45"/>
        <v>20</v>
      </c>
      <c r="BD75" s="20">
        <f t="shared" si="46"/>
        <v>25</v>
      </c>
      <c r="BE75" s="20">
        <f t="shared" si="47"/>
        <v>80</v>
      </c>
      <c r="BF75" s="20">
        <f t="shared" si="48"/>
        <v>3</v>
      </c>
      <c r="BG75" s="20" t="str">
        <f t="shared" si="49"/>
        <v>Y</v>
      </c>
    </row>
    <row r="76" spans="1:59" x14ac:dyDescent="0.25">
      <c r="A76" s="29">
        <v>61</v>
      </c>
      <c r="B76" s="61">
        <v>2000820100065</v>
      </c>
      <c r="C76" s="14" t="s">
        <v>182</v>
      </c>
      <c r="D76" s="17">
        <v>2</v>
      </c>
      <c r="E76" s="17">
        <v>2</v>
      </c>
      <c r="F76" s="17">
        <v>2</v>
      </c>
      <c r="G76" s="17">
        <v>2</v>
      </c>
      <c r="H76" s="17">
        <v>2</v>
      </c>
      <c r="J76" s="17">
        <v>2</v>
      </c>
      <c r="K76" s="17">
        <v>2</v>
      </c>
      <c r="L76" s="17">
        <v>2</v>
      </c>
      <c r="M76" s="17">
        <v>2</v>
      </c>
      <c r="N76" s="17">
        <v>2</v>
      </c>
      <c r="P76" s="17">
        <v>2</v>
      </c>
      <c r="Q76" s="17">
        <v>2</v>
      </c>
      <c r="R76" s="17">
        <v>2</v>
      </c>
      <c r="S76" s="17">
        <v>2</v>
      </c>
      <c r="T76" s="17">
        <v>2</v>
      </c>
      <c r="V76" s="17">
        <v>2</v>
      </c>
      <c r="W76" s="17">
        <v>2</v>
      </c>
      <c r="X76" s="17">
        <v>2</v>
      </c>
      <c r="Y76" s="17">
        <v>2</v>
      </c>
      <c r="Z76" s="17">
        <v>2</v>
      </c>
      <c r="AB76" s="17">
        <v>2</v>
      </c>
      <c r="AC76" s="17">
        <v>2</v>
      </c>
      <c r="AD76" s="17">
        <v>2</v>
      </c>
      <c r="AE76" s="17">
        <v>2</v>
      </c>
      <c r="AF76" s="17">
        <v>2</v>
      </c>
      <c r="AI76" s="20">
        <f t="shared" si="25"/>
        <v>10</v>
      </c>
      <c r="AJ76" s="20">
        <f t="shared" si="26"/>
        <v>25</v>
      </c>
      <c r="AK76" s="20">
        <f t="shared" si="27"/>
        <v>40</v>
      </c>
      <c r="AL76" s="20">
        <f t="shared" si="28"/>
        <v>2</v>
      </c>
      <c r="AM76" s="20" t="str">
        <f t="shared" si="29"/>
        <v>N</v>
      </c>
      <c r="AN76" s="20">
        <f t="shared" si="30"/>
        <v>10</v>
      </c>
      <c r="AO76" s="20">
        <f t="shared" si="31"/>
        <v>25</v>
      </c>
      <c r="AP76" s="20">
        <f t="shared" si="32"/>
        <v>40</v>
      </c>
      <c r="AQ76" s="20">
        <f t="shared" si="33"/>
        <v>2</v>
      </c>
      <c r="AR76" s="20" t="str">
        <f t="shared" si="34"/>
        <v>N</v>
      </c>
      <c r="AS76" s="20">
        <f t="shared" si="35"/>
        <v>10</v>
      </c>
      <c r="AT76" s="20">
        <f t="shared" si="36"/>
        <v>25</v>
      </c>
      <c r="AU76" s="20">
        <f t="shared" si="37"/>
        <v>40</v>
      </c>
      <c r="AV76" s="20">
        <f t="shared" si="38"/>
        <v>2</v>
      </c>
      <c r="AW76" s="20" t="str">
        <f t="shared" si="39"/>
        <v>N</v>
      </c>
      <c r="AX76" s="20">
        <f t="shared" si="40"/>
        <v>10</v>
      </c>
      <c r="AY76" s="20">
        <f t="shared" si="41"/>
        <v>25</v>
      </c>
      <c r="AZ76" s="20">
        <f t="shared" si="42"/>
        <v>40</v>
      </c>
      <c r="BA76" s="20">
        <f t="shared" si="43"/>
        <v>2</v>
      </c>
      <c r="BB76" s="20" t="str">
        <f t="shared" si="44"/>
        <v>N</v>
      </c>
      <c r="BC76" s="20">
        <f t="shared" si="45"/>
        <v>10</v>
      </c>
      <c r="BD76" s="20">
        <f t="shared" si="46"/>
        <v>25</v>
      </c>
      <c r="BE76" s="20">
        <f t="shared" si="47"/>
        <v>40</v>
      </c>
      <c r="BF76" s="20">
        <f t="shared" si="48"/>
        <v>2</v>
      </c>
      <c r="BG76" s="20" t="str">
        <f t="shared" si="49"/>
        <v>N</v>
      </c>
    </row>
    <row r="77" spans="1:59" x14ac:dyDescent="0.25">
      <c r="A77" s="29">
        <v>62</v>
      </c>
      <c r="B77" s="61">
        <v>2000820100066</v>
      </c>
      <c r="C77" s="14" t="s">
        <v>183</v>
      </c>
      <c r="D77" s="17">
        <v>5</v>
      </c>
      <c r="E77" s="17">
        <v>5</v>
      </c>
      <c r="F77" s="17">
        <v>2</v>
      </c>
      <c r="G77" s="17">
        <v>5</v>
      </c>
      <c r="H77" s="17">
        <v>4</v>
      </c>
      <c r="J77" s="17">
        <v>5</v>
      </c>
      <c r="K77" s="17">
        <v>5</v>
      </c>
      <c r="L77" s="17">
        <v>2</v>
      </c>
      <c r="M77" s="17">
        <v>5</v>
      </c>
      <c r="N77" s="17">
        <v>3</v>
      </c>
      <c r="P77" s="17">
        <v>5</v>
      </c>
      <c r="Q77" s="17">
        <v>3</v>
      </c>
      <c r="R77" s="17">
        <v>2</v>
      </c>
      <c r="S77" s="17">
        <v>5</v>
      </c>
      <c r="T77" s="17">
        <v>5</v>
      </c>
      <c r="V77" s="17">
        <v>5</v>
      </c>
      <c r="W77" s="17">
        <v>4</v>
      </c>
      <c r="X77" s="17">
        <v>5</v>
      </c>
      <c r="Y77" s="17">
        <v>5</v>
      </c>
      <c r="Z77" s="17">
        <v>5</v>
      </c>
      <c r="AB77" s="17">
        <v>4</v>
      </c>
      <c r="AC77" s="17">
        <v>4</v>
      </c>
      <c r="AD77" s="17">
        <v>5</v>
      </c>
      <c r="AE77" s="17">
        <v>3</v>
      </c>
      <c r="AF77" s="17">
        <v>3</v>
      </c>
      <c r="AI77" s="20">
        <f t="shared" si="25"/>
        <v>24</v>
      </c>
      <c r="AJ77" s="20">
        <f t="shared" si="26"/>
        <v>25</v>
      </c>
      <c r="AK77" s="20">
        <f t="shared" si="27"/>
        <v>96</v>
      </c>
      <c r="AL77" s="20">
        <f t="shared" si="28"/>
        <v>3</v>
      </c>
      <c r="AM77" s="20" t="str">
        <f t="shared" si="29"/>
        <v>Y</v>
      </c>
      <c r="AN77" s="20">
        <f t="shared" si="30"/>
        <v>21</v>
      </c>
      <c r="AO77" s="20">
        <f t="shared" si="31"/>
        <v>25</v>
      </c>
      <c r="AP77" s="20">
        <f t="shared" si="32"/>
        <v>84</v>
      </c>
      <c r="AQ77" s="20">
        <f t="shared" si="33"/>
        <v>3</v>
      </c>
      <c r="AR77" s="20" t="str">
        <f t="shared" si="34"/>
        <v>Y</v>
      </c>
      <c r="AS77" s="20">
        <f t="shared" si="35"/>
        <v>16</v>
      </c>
      <c r="AT77" s="20">
        <f t="shared" si="36"/>
        <v>25</v>
      </c>
      <c r="AU77" s="20">
        <f t="shared" si="37"/>
        <v>64</v>
      </c>
      <c r="AV77" s="20">
        <f t="shared" si="38"/>
        <v>3</v>
      </c>
      <c r="AW77" s="20" t="str">
        <f t="shared" si="39"/>
        <v>Y</v>
      </c>
      <c r="AX77" s="20">
        <f t="shared" si="40"/>
        <v>23</v>
      </c>
      <c r="AY77" s="20">
        <f t="shared" si="41"/>
        <v>25</v>
      </c>
      <c r="AZ77" s="20">
        <f t="shared" si="42"/>
        <v>92</v>
      </c>
      <c r="BA77" s="20">
        <f t="shared" si="43"/>
        <v>3</v>
      </c>
      <c r="BB77" s="20" t="str">
        <f t="shared" si="44"/>
        <v>Y</v>
      </c>
      <c r="BC77" s="20">
        <f t="shared" si="45"/>
        <v>20</v>
      </c>
      <c r="BD77" s="20">
        <f t="shared" si="46"/>
        <v>25</v>
      </c>
      <c r="BE77" s="20">
        <f t="shared" si="47"/>
        <v>80</v>
      </c>
      <c r="BF77" s="20">
        <f t="shared" si="48"/>
        <v>3</v>
      </c>
      <c r="BG77" s="20" t="str">
        <f t="shared" si="49"/>
        <v>Y</v>
      </c>
    </row>
    <row r="78" spans="1:59" x14ac:dyDescent="0.25">
      <c r="A78" s="29">
        <v>63</v>
      </c>
      <c r="B78" s="61">
        <v>2000820100067</v>
      </c>
      <c r="C78" s="14" t="s">
        <v>184</v>
      </c>
      <c r="D78" s="17">
        <v>5</v>
      </c>
      <c r="E78" s="17">
        <v>4</v>
      </c>
      <c r="F78" s="17">
        <v>1</v>
      </c>
      <c r="G78" s="17">
        <v>5</v>
      </c>
      <c r="H78" s="17">
        <v>3</v>
      </c>
      <c r="J78" s="17">
        <v>5</v>
      </c>
      <c r="K78" s="17">
        <v>4</v>
      </c>
      <c r="L78" s="17">
        <v>5</v>
      </c>
      <c r="M78" s="17">
        <v>5</v>
      </c>
      <c r="N78" s="17">
        <v>3</v>
      </c>
      <c r="P78" s="17">
        <v>5</v>
      </c>
      <c r="Q78" s="17">
        <v>5</v>
      </c>
      <c r="R78" s="17">
        <v>5</v>
      </c>
      <c r="S78" s="17">
        <v>4</v>
      </c>
      <c r="T78" s="17">
        <v>4</v>
      </c>
      <c r="V78" s="17">
        <v>5</v>
      </c>
      <c r="W78" s="17">
        <v>4</v>
      </c>
      <c r="X78" s="17">
        <v>5</v>
      </c>
      <c r="Y78" s="17">
        <v>5</v>
      </c>
      <c r="Z78" s="17">
        <v>5</v>
      </c>
      <c r="AB78" s="17">
        <v>5</v>
      </c>
      <c r="AC78" s="17">
        <v>3</v>
      </c>
      <c r="AD78" s="17">
        <v>5</v>
      </c>
      <c r="AE78" s="17">
        <v>5</v>
      </c>
      <c r="AF78" s="17">
        <v>3</v>
      </c>
      <c r="AI78" s="20">
        <f t="shared" si="25"/>
        <v>25</v>
      </c>
      <c r="AJ78" s="20">
        <f t="shared" si="26"/>
        <v>25</v>
      </c>
      <c r="AK78" s="20">
        <f t="shared" si="27"/>
        <v>100</v>
      </c>
      <c r="AL78" s="20">
        <f t="shared" si="28"/>
        <v>3</v>
      </c>
      <c r="AM78" s="20" t="str">
        <f t="shared" si="29"/>
        <v>Y</v>
      </c>
      <c r="AN78" s="20">
        <f t="shared" si="30"/>
        <v>20</v>
      </c>
      <c r="AO78" s="20">
        <f t="shared" si="31"/>
        <v>25</v>
      </c>
      <c r="AP78" s="20">
        <f t="shared" si="32"/>
        <v>80</v>
      </c>
      <c r="AQ78" s="20">
        <f t="shared" si="33"/>
        <v>3</v>
      </c>
      <c r="AR78" s="20" t="str">
        <f t="shared" si="34"/>
        <v>Y</v>
      </c>
      <c r="AS78" s="20">
        <f t="shared" si="35"/>
        <v>21</v>
      </c>
      <c r="AT78" s="20">
        <f t="shared" si="36"/>
        <v>25</v>
      </c>
      <c r="AU78" s="20">
        <f t="shared" si="37"/>
        <v>84</v>
      </c>
      <c r="AV78" s="20">
        <f t="shared" si="38"/>
        <v>3</v>
      </c>
      <c r="AW78" s="20" t="str">
        <f t="shared" si="39"/>
        <v>Y</v>
      </c>
      <c r="AX78" s="20">
        <f t="shared" si="40"/>
        <v>24</v>
      </c>
      <c r="AY78" s="20">
        <f t="shared" si="41"/>
        <v>25</v>
      </c>
      <c r="AZ78" s="20">
        <f t="shared" si="42"/>
        <v>96</v>
      </c>
      <c r="BA78" s="20">
        <f t="shared" si="43"/>
        <v>3</v>
      </c>
      <c r="BB78" s="20" t="str">
        <f t="shared" si="44"/>
        <v>Y</v>
      </c>
      <c r="BC78" s="20">
        <f t="shared" si="45"/>
        <v>18</v>
      </c>
      <c r="BD78" s="20">
        <f t="shared" si="46"/>
        <v>25</v>
      </c>
      <c r="BE78" s="20">
        <f t="shared" si="47"/>
        <v>72</v>
      </c>
      <c r="BF78" s="20">
        <f t="shared" si="48"/>
        <v>3</v>
      </c>
      <c r="BG78" s="20" t="str">
        <f t="shared" si="49"/>
        <v>Y</v>
      </c>
    </row>
    <row r="79" spans="1:59" x14ac:dyDescent="0.25">
      <c r="A79" s="29">
        <v>64</v>
      </c>
      <c r="B79" s="61">
        <v>2000820100068</v>
      </c>
      <c r="C79" s="14" t="s">
        <v>185</v>
      </c>
      <c r="D79" s="17">
        <v>5</v>
      </c>
      <c r="E79" s="17">
        <v>5</v>
      </c>
      <c r="F79" s="17">
        <v>2</v>
      </c>
      <c r="G79" s="17">
        <v>5</v>
      </c>
      <c r="H79" s="17">
        <v>4</v>
      </c>
      <c r="J79" s="17">
        <v>5</v>
      </c>
      <c r="K79" s="17">
        <v>5</v>
      </c>
      <c r="L79" s="17">
        <v>3</v>
      </c>
      <c r="M79" s="17">
        <v>5</v>
      </c>
      <c r="N79" s="17">
        <v>2</v>
      </c>
      <c r="P79" s="17">
        <v>5</v>
      </c>
      <c r="Q79" s="17">
        <v>5</v>
      </c>
      <c r="R79" s="17">
        <v>3</v>
      </c>
      <c r="S79" s="17">
        <v>4</v>
      </c>
      <c r="T79" s="17">
        <v>5</v>
      </c>
      <c r="V79" s="17">
        <v>5</v>
      </c>
      <c r="W79" s="17">
        <v>3</v>
      </c>
      <c r="X79" s="17">
        <v>5</v>
      </c>
      <c r="Y79" s="17">
        <v>5</v>
      </c>
      <c r="Z79" s="17">
        <v>5</v>
      </c>
      <c r="AB79" s="17">
        <v>3</v>
      </c>
      <c r="AC79" s="17">
        <v>2</v>
      </c>
      <c r="AD79" s="17">
        <v>4</v>
      </c>
      <c r="AE79" s="17">
        <v>5</v>
      </c>
      <c r="AF79" s="17">
        <v>3</v>
      </c>
      <c r="AI79" s="20">
        <f t="shared" si="25"/>
        <v>23</v>
      </c>
      <c r="AJ79" s="20">
        <f t="shared" si="26"/>
        <v>25</v>
      </c>
      <c r="AK79" s="20">
        <f t="shared" si="27"/>
        <v>92</v>
      </c>
      <c r="AL79" s="20">
        <f t="shared" si="28"/>
        <v>3</v>
      </c>
      <c r="AM79" s="20" t="str">
        <f t="shared" si="29"/>
        <v>Y</v>
      </c>
      <c r="AN79" s="20">
        <f t="shared" si="30"/>
        <v>20</v>
      </c>
      <c r="AO79" s="20">
        <f t="shared" si="31"/>
        <v>25</v>
      </c>
      <c r="AP79" s="20">
        <f t="shared" si="32"/>
        <v>80</v>
      </c>
      <c r="AQ79" s="20">
        <f t="shared" si="33"/>
        <v>3</v>
      </c>
      <c r="AR79" s="20" t="str">
        <f t="shared" si="34"/>
        <v>Y</v>
      </c>
      <c r="AS79" s="20">
        <f t="shared" si="35"/>
        <v>17</v>
      </c>
      <c r="AT79" s="20">
        <f t="shared" si="36"/>
        <v>25</v>
      </c>
      <c r="AU79" s="20">
        <f t="shared" si="37"/>
        <v>68</v>
      </c>
      <c r="AV79" s="20">
        <f t="shared" si="38"/>
        <v>3</v>
      </c>
      <c r="AW79" s="20" t="str">
        <f t="shared" si="39"/>
        <v>Y</v>
      </c>
      <c r="AX79" s="20">
        <f t="shared" si="40"/>
        <v>24</v>
      </c>
      <c r="AY79" s="20">
        <f t="shared" si="41"/>
        <v>25</v>
      </c>
      <c r="AZ79" s="20">
        <f t="shared" si="42"/>
        <v>96</v>
      </c>
      <c r="BA79" s="20">
        <f t="shared" si="43"/>
        <v>3</v>
      </c>
      <c r="BB79" s="20" t="str">
        <f t="shared" si="44"/>
        <v>Y</v>
      </c>
      <c r="BC79" s="20">
        <f t="shared" si="45"/>
        <v>19</v>
      </c>
      <c r="BD79" s="20">
        <f t="shared" si="46"/>
        <v>25</v>
      </c>
      <c r="BE79" s="20">
        <f t="shared" si="47"/>
        <v>76</v>
      </c>
      <c r="BF79" s="20">
        <f t="shared" si="48"/>
        <v>3</v>
      </c>
      <c r="BG79" s="20" t="str">
        <f t="shared" si="49"/>
        <v>Y</v>
      </c>
    </row>
    <row r="80" spans="1:59" x14ac:dyDescent="0.25">
      <c r="A80" s="29">
        <v>65</v>
      </c>
      <c r="B80" s="61">
        <v>2000820100069</v>
      </c>
      <c r="C80" s="14" t="s">
        <v>186</v>
      </c>
      <c r="D80" s="17">
        <v>5</v>
      </c>
      <c r="E80" s="17">
        <v>5</v>
      </c>
      <c r="F80" s="17">
        <v>1</v>
      </c>
      <c r="G80" s="17">
        <v>5</v>
      </c>
      <c r="H80" s="17">
        <v>5</v>
      </c>
      <c r="J80" s="17">
        <v>5</v>
      </c>
      <c r="K80" s="17">
        <v>5</v>
      </c>
      <c r="L80" s="17">
        <v>4</v>
      </c>
      <c r="M80" s="17">
        <v>5</v>
      </c>
      <c r="N80" s="17">
        <v>2</v>
      </c>
      <c r="P80" s="17">
        <v>5</v>
      </c>
      <c r="Q80" s="17">
        <v>5</v>
      </c>
      <c r="R80" s="17">
        <v>4</v>
      </c>
      <c r="S80" s="17">
        <v>4</v>
      </c>
      <c r="T80" s="17">
        <v>5</v>
      </c>
      <c r="V80" s="17">
        <v>5</v>
      </c>
      <c r="W80" s="17">
        <v>3</v>
      </c>
      <c r="X80" s="17">
        <v>5</v>
      </c>
      <c r="Y80" s="17">
        <v>5</v>
      </c>
      <c r="Z80" s="17">
        <v>5</v>
      </c>
      <c r="AB80" s="17">
        <v>5</v>
      </c>
      <c r="AC80" s="17">
        <v>3</v>
      </c>
      <c r="AD80" s="17">
        <v>4</v>
      </c>
      <c r="AE80" s="17">
        <v>4</v>
      </c>
      <c r="AF80" s="17">
        <v>4</v>
      </c>
      <c r="AI80" s="20">
        <f t="shared" si="25"/>
        <v>25</v>
      </c>
      <c r="AJ80" s="20">
        <f t="shared" si="26"/>
        <v>25</v>
      </c>
      <c r="AK80" s="20">
        <f t="shared" si="27"/>
        <v>100</v>
      </c>
      <c r="AL80" s="20">
        <f t="shared" si="28"/>
        <v>3</v>
      </c>
      <c r="AM80" s="20" t="str">
        <f t="shared" si="29"/>
        <v>Y</v>
      </c>
      <c r="AN80" s="20">
        <f t="shared" si="30"/>
        <v>21</v>
      </c>
      <c r="AO80" s="20">
        <f t="shared" si="31"/>
        <v>25</v>
      </c>
      <c r="AP80" s="20">
        <f t="shared" si="32"/>
        <v>84</v>
      </c>
      <c r="AQ80" s="20">
        <f t="shared" si="33"/>
        <v>3</v>
      </c>
      <c r="AR80" s="20" t="str">
        <f t="shared" si="34"/>
        <v>Y</v>
      </c>
      <c r="AS80" s="20">
        <f t="shared" si="35"/>
        <v>18</v>
      </c>
      <c r="AT80" s="20">
        <f t="shared" si="36"/>
        <v>25</v>
      </c>
      <c r="AU80" s="20">
        <f t="shared" si="37"/>
        <v>72</v>
      </c>
      <c r="AV80" s="20">
        <f t="shared" si="38"/>
        <v>3</v>
      </c>
      <c r="AW80" s="20" t="str">
        <f t="shared" si="39"/>
        <v>Y</v>
      </c>
      <c r="AX80" s="20">
        <f t="shared" si="40"/>
        <v>23</v>
      </c>
      <c r="AY80" s="20">
        <f t="shared" si="41"/>
        <v>25</v>
      </c>
      <c r="AZ80" s="20">
        <f t="shared" si="42"/>
        <v>92</v>
      </c>
      <c r="BA80" s="20">
        <f t="shared" si="43"/>
        <v>3</v>
      </c>
      <c r="BB80" s="20" t="str">
        <f t="shared" si="44"/>
        <v>Y</v>
      </c>
      <c r="BC80" s="20">
        <f t="shared" si="45"/>
        <v>21</v>
      </c>
      <c r="BD80" s="20">
        <f t="shared" si="46"/>
        <v>25</v>
      </c>
      <c r="BE80" s="20">
        <f t="shared" si="47"/>
        <v>84</v>
      </c>
      <c r="BF80" s="20">
        <f t="shared" si="48"/>
        <v>3</v>
      </c>
      <c r="BG80" s="20" t="str">
        <f t="shared" si="49"/>
        <v>Y</v>
      </c>
    </row>
    <row r="81" spans="1:59" x14ac:dyDescent="0.25">
      <c r="A81" s="29">
        <v>66</v>
      </c>
      <c r="B81" s="61">
        <v>2000820100071</v>
      </c>
      <c r="C81" s="14" t="s">
        <v>187</v>
      </c>
      <c r="D81" s="17">
        <v>5</v>
      </c>
      <c r="E81" s="17">
        <v>5</v>
      </c>
      <c r="F81" s="17">
        <v>2</v>
      </c>
      <c r="G81" s="17">
        <v>5</v>
      </c>
      <c r="H81" s="17">
        <v>4</v>
      </c>
      <c r="J81" s="17">
        <v>5</v>
      </c>
      <c r="K81" s="17">
        <v>2</v>
      </c>
      <c r="L81" s="17">
        <v>4</v>
      </c>
      <c r="M81" s="17">
        <v>5</v>
      </c>
      <c r="N81" s="17">
        <v>3</v>
      </c>
      <c r="P81" s="17">
        <v>4</v>
      </c>
      <c r="Q81" s="17">
        <v>4</v>
      </c>
      <c r="R81" s="17">
        <v>4</v>
      </c>
      <c r="S81" s="17">
        <v>5</v>
      </c>
      <c r="T81" s="17">
        <v>2</v>
      </c>
      <c r="V81" s="17">
        <v>5</v>
      </c>
      <c r="W81" s="17">
        <v>3</v>
      </c>
      <c r="X81" s="17">
        <v>5</v>
      </c>
      <c r="Y81" s="17">
        <v>5</v>
      </c>
      <c r="Z81" s="17">
        <v>5</v>
      </c>
      <c r="AB81" s="17">
        <v>4</v>
      </c>
      <c r="AC81" s="17">
        <v>2</v>
      </c>
      <c r="AD81" s="17">
        <v>5</v>
      </c>
      <c r="AE81" s="17">
        <v>5</v>
      </c>
      <c r="AF81" s="17">
        <v>4</v>
      </c>
      <c r="AI81" s="20">
        <f t="shared" si="25"/>
        <v>23</v>
      </c>
      <c r="AJ81" s="20">
        <f t="shared" si="26"/>
        <v>25</v>
      </c>
      <c r="AK81" s="20">
        <f t="shared" si="27"/>
        <v>92</v>
      </c>
      <c r="AL81" s="20">
        <f t="shared" si="28"/>
        <v>3</v>
      </c>
      <c r="AM81" s="20" t="str">
        <f t="shared" si="29"/>
        <v>Y</v>
      </c>
      <c r="AN81" s="20">
        <f t="shared" si="30"/>
        <v>16</v>
      </c>
      <c r="AO81" s="20">
        <f t="shared" si="31"/>
        <v>25</v>
      </c>
      <c r="AP81" s="20">
        <f t="shared" si="32"/>
        <v>64</v>
      </c>
      <c r="AQ81" s="20">
        <f t="shared" si="33"/>
        <v>3</v>
      </c>
      <c r="AR81" s="20" t="str">
        <f t="shared" si="34"/>
        <v>Y</v>
      </c>
      <c r="AS81" s="20">
        <f t="shared" si="35"/>
        <v>20</v>
      </c>
      <c r="AT81" s="20">
        <f t="shared" si="36"/>
        <v>25</v>
      </c>
      <c r="AU81" s="20">
        <f t="shared" si="37"/>
        <v>80</v>
      </c>
      <c r="AV81" s="20">
        <f t="shared" si="38"/>
        <v>3</v>
      </c>
      <c r="AW81" s="20" t="str">
        <f t="shared" si="39"/>
        <v>Y</v>
      </c>
      <c r="AX81" s="20">
        <f t="shared" si="40"/>
        <v>25</v>
      </c>
      <c r="AY81" s="20">
        <f t="shared" si="41"/>
        <v>25</v>
      </c>
      <c r="AZ81" s="20">
        <f t="shared" si="42"/>
        <v>100</v>
      </c>
      <c r="BA81" s="20">
        <f t="shared" si="43"/>
        <v>3</v>
      </c>
      <c r="BB81" s="20" t="str">
        <f t="shared" si="44"/>
        <v>Y</v>
      </c>
      <c r="BC81" s="20">
        <f t="shared" si="45"/>
        <v>18</v>
      </c>
      <c r="BD81" s="20">
        <f t="shared" si="46"/>
        <v>25</v>
      </c>
      <c r="BE81" s="20">
        <f t="shared" si="47"/>
        <v>72</v>
      </c>
      <c r="BF81" s="20">
        <f t="shared" si="48"/>
        <v>3</v>
      </c>
      <c r="BG81" s="20" t="str">
        <f t="shared" si="49"/>
        <v>Y</v>
      </c>
    </row>
    <row r="82" spans="1:59" x14ac:dyDescent="0.25">
      <c r="A82" s="29">
        <v>67</v>
      </c>
      <c r="B82" s="61">
        <v>2000820100072</v>
      </c>
      <c r="C82" s="14" t="s">
        <v>188</v>
      </c>
      <c r="D82" s="17">
        <v>5</v>
      </c>
      <c r="E82" s="17">
        <v>5</v>
      </c>
      <c r="F82" s="17">
        <v>5</v>
      </c>
      <c r="G82" s="17">
        <v>5</v>
      </c>
      <c r="H82" s="17">
        <v>3</v>
      </c>
      <c r="J82" s="17">
        <v>5</v>
      </c>
      <c r="K82" s="17">
        <v>4</v>
      </c>
      <c r="L82" s="17">
        <v>5</v>
      </c>
      <c r="M82" s="17">
        <v>5</v>
      </c>
      <c r="N82" s="17">
        <v>3</v>
      </c>
      <c r="P82" s="17">
        <v>5</v>
      </c>
      <c r="Q82" s="17">
        <v>5</v>
      </c>
      <c r="R82" s="17">
        <v>5</v>
      </c>
      <c r="S82" s="17">
        <v>4</v>
      </c>
      <c r="T82" s="17">
        <v>3</v>
      </c>
      <c r="V82" s="17">
        <v>5</v>
      </c>
      <c r="W82" s="17">
        <v>3</v>
      </c>
      <c r="X82" s="17">
        <v>5</v>
      </c>
      <c r="Y82" s="17">
        <v>5</v>
      </c>
      <c r="Z82" s="17">
        <v>5</v>
      </c>
      <c r="AB82" s="17">
        <v>5</v>
      </c>
      <c r="AC82" s="17">
        <v>3</v>
      </c>
      <c r="AD82" s="17">
        <v>5</v>
      </c>
      <c r="AE82" s="17">
        <v>5</v>
      </c>
      <c r="AF82" s="17">
        <v>4</v>
      </c>
      <c r="AI82" s="20">
        <f t="shared" si="25"/>
        <v>25</v>
      </c>
      <c r="AJ82" s="20">
        <f t="shared" si="26"/>
        <v>25</v>
      </c>
      <c r="AK82" s="20">
        <f t="shared" si="27"/>
        <v>100</v>
      </c>
      <c r="AL82" s="20">
        <f t="shared" si="28"/>
        <v>3</v>
      </c>
      <c r="AM82" s="20" t="str">
        <f t="shared" si="29"/>
        <v>Y</v>
      </c>
      <c r="AN82" s="20">
        <f t="shared" si="30"/>
        <v>20</v>
      </c>
      <c r="AO82" s="20">
        <f t="shared" si="31"/>
        <v>25</v>
      </c>
      <c r="AP82" s="20">
        <f t="shared" si="32"/>
        <v>80</v>
      </c>
      <c r="AQ82" s="20">
        <f t="shared" si="33"/>
        <v>3</v>
      </c>
      <c r="AR82" s="20" t="str">
        <f t="shared" si="34"/>
        <v>Y</v>
      </c>
      <c r="AS82" s="20">
        <f t="shared" si="35"/>
        <v>25</v>
      </c>
      <c r="AT82" s="20">
        <f t="shared" si="36"/>
        <v>25</v>
      </c>
      <c r="AU82" s="20">
        <f t="shared" si="37"/>
        <v>100</v>
      </c>
      <c r="AV82" s="20">
        <f t="shared" si="38"/>
        <v>3</v>
      </c>
      <c r="AW82" s="20" t="str">
        <f t="shared" si="39"/>
        <v>Y</v>
      </c>
      <c r="AX82" s="20">
        <f t="shared" si="40"/>
        <v>24</v>
      </c>
      <c r="AY82" s="20">
        <f t="shared" si="41"/>
        <v>25</v>
      </c>
      <c r="AZ82" s="20">
        <f t="shared" si="42"/>
        <v>96</v>
      </c>
      <c r="BA82" s="20">
        <f t="shared" si="43"/>
        <v>3</v>
      </c>
      <c r="BB82" s="20" t="str">
        <f t="shared" si="44"/>
        <v>Y</v>
      </c>
      <c r="BC82" s="20">
        <f t="shared" si="45"/>
        <v>18</v>
      </c>
      <c r="BD82" s="20">
        <f t="shared" si="46"/>
        <v>25</v>
      </c>
      <c r="BE82" s="20">
        <f t="shared" si="47"/>
        <v>72</v>
      </c>
      <c r="BF82" s="20">
        <f t="shared" si="48"/>
        <v>3</v>
      </c>
      <c r="BG82" s="20" t="str">
        <f t="shared" si="49"/>
        <v>Y</v>
      </c>
    </row>
    <row r="83" spans="1:59" x14ac:dyDescent="0.25">
      <c r="A83" s="29">
        <v>68</v>
      </c>
      <c r="B83" s="61">
        <v>2000820100073</v>
      </c>
      <c r="C83" s="14" t="s">
        <v>189</v>
      </c>
      <c r="D83" s="17">
        <v>5</v>
      </c>
      <c r="E83" s="17">
        <v>5</v>
      </c>
      <c r="F83" s="17">
        <v>3</v>
      </c>
      <c r="G83" s="17">
        <v>5</v>
      </c>
      <c r="H83" s="17">
        <v>2</v>
      </c>
      <c r="J83" s="17">
        <v>5</v>
      </c>
      <c r="K83" s="17">
        <v>2</v>
      </c>
      <c r="L83" s="17">
        <v>3</v>
      </c>
      <c r="M83" s="17">
        <v>5</v>
      </c>
      <c r="N83" s="17">
        <v>2</v>
      </c>
      <c r="P83" s="17">
        <v>5</v>
      </c>
      <c r="Q83" s="17">
        <v>5</v>
      </c>
      <c r="R83" s="17">
        <v>3</v>
      </c>
      <c r="S83" s="17">
        <v>5</v>
      </c>
      <c r="T83" s="17">
        <v>2</v>
      </c>
      <c r="V83" s="17">
        <v>5</v>
      </c>
      <c r="W83" s="17">
        <v>3</v>
      </c>
      <c r="X83" s="17">
        <v>5</v>
      </c>
      <c r="Y83" s="17">
        <v>5</v>
      </c>
      <c r="Z83" s="17">
        <v>5</v>
      </c>
      <c r="AB83" s="17">
        <v>5</v>
      </c>
      <c r="AC83" s="17">
        <v>4</v>
      </c>
      <c r="AD83" s="17">
        <v>3</v>
      </c>
      <c r="AE83" s="17">
        <v>4</v>
      </c>
      <c r="AF83" s="17">
        <v>3</v>
      </c>
      <c r="AI83" s="20">
        <f t="shared" si="25"/>
        <v>25</v>
      </c>
      <c r="AJ83" s="20">
        <f t="shared" si="26"/>
        <v>25</v>
      </c>
      <c r="AK83" s="20">
        <f t="shared" si="27"/>
        <v>100</v>
      </c>
      <c r="AL83" s="20">
        <f t="shared" si="28"/>
        <v>3</v>
      </c>
      <c r="AM83" s="20" t="str">
        <f t="shared" si="29"/>
        <v>Y</v>
      </c>
      <c r="AN83" s="20">
        <f t="shared" si="30"/>
        <v>19</v>
      </c>
      <c r="AO83" s="20">
        <f t="shared" si="31"/>
        <v>25</v>
      </c>
      <c r="AP83" s="20">
        <f t="shared" si="32"/>
        <v>76</v>
      </c>
      <c r="AQ83" s="20">
        <f t="shared" si="33"/>
        <v>3</v>
      </c>
      <c r="AR83" s="20" t="str">
        <f t="shared" si="34"/>
        <v>Y</v>
      </c>
      <c r="AS83" s="20">
        <f t="shared" si="35"/>
        <v>17</v>
      </c>
      <c r="AT83" s="20">
        <f t="shared" si="36"/>
        <v>25</v>
      </c>
      <c r="AU83" s="20">
        <f t="shared" si="37"/>
        <v>68</v>
      </c>
      <c r="AV83" s="20">
        <f t="shared" si="38"/>
        <v>3</v>
      </c>
      <c r="AW83" s="20" t="str">
        <f t="shared" si="39"/>
        <v>Y</v>
      </c>
      <c r="AX83" s="20">
        <f t="shared" si="40"/>
        <v>24</v>
      </c>
      <c r="AY83" s="20">
        <f t="shared" si="41"/>
        <v>25</v>
      </c>
      <c r="AZ83" s="20">
        <f t="shared" si="42"/>
        <v>96</v>
      </c>
      <c r="BA83" s="20">
        <f t="shared" si="43"/>
        <v>3</v>
      </c>
      <c r="BB83" s="20" t="str">
        <f t="shared" si="44"/>
        <v>Y</v>
      </c>
      <c r="BC83" s="20">
        <f t="shared" si="45"/>
        <v>14</v>
      </c>
      <c r="BD83" s="20">
        <f t="shared" si="46"/>
        <v>25</v>
      </c>
      <c r="BE83" s="20">
        <f t="shared" si="47"/>
        <v>56</v>
      </c>
      <c r="BF83" s="20">
        <f t="shared" si="48"/>
        <v>2</v>
      </c>
      <c r="BG83" s="20" t="str">
        <f t="shared" si="49"/>
        <v>N</v>
      </c>
    </row>
    <row r="84" spans="1:59" x14ac:dyDescent="0.25">
      <c r="A84" s="29">
        <v>69</v>
      </c>
      <c r="B84" s="61">
        <v>2000820100074</v>
      </c>
      <c r="C84" s="14" t="s">
        <v>190</v>
      </c>
      <c r="D84" s="17">
        <v>5</v>
      </c>
      <c r="E84" s="17">
        <v>5</v>
      </c>
      <c r="F84" s="17">
        <v>4</v>
      </c>
      <c r="G84" s="17">
        <v>5</v>
      </c>
      <c r="H84" s="17">
        <v>3</v>
      </c>
      <c r="J84" s="17">
        <v>5</v>
      </c>
      <c r="K84" s="17">
        <v>5</v>
      </c>
      <c r="L84" s="17">
        <v>5</v>
      </c>
      <c r="M84" s="17">
        <v>2</v>
      </c>
      <c r="N84" s="17">
        <v>2</v>
      </c>
      <c r="P84" s="17">
        <v>5</v>
      </c>
      <c r="Q84" s="17">
        <v>5</v>
      </c>
      <c r="R84" s="17">
        <v>5</v>
      </c>
      <c r="S84" s="17">
        <v>5</v>
      </c>
      <c r="T84" s="17">
        <v>3</v>
      </c>
      <c r="V84" s="17">
        <v>5</v>
      </c>
      <c r="W84" s="17">
        <v>3</v>
      </c>
      <c r="X84" s="17">
        <v>5</v>
      </c>
      <c r="Y84" s="17">
        <v>5</v>
      </c>
      <c r="Z84" s="17">
        <v>5</v>
      </c>
      <c r="AB84" s="17">
        <v>5</v>
      </c>
      <c r="AC84" s="17">
        <v>3</v>
      </c>
      <c r="AD84" s="17">
        <v>4</v>
      </c>
      <c r="AE84" s="17">
        <v>4</v>
      </c>
      <c r="AF84" s="17">
        <v>3</v>
      </c>
      <c r="AI84" s="20">
        <f t="shared" si="25"/>
        <v>25</v>
      </c>
      <c r="AJ84" s="20">
        <f t="shared" si="26"/>
        <v>25</v>
      </c>
      <c r="AK84" s="20">
        <f t="shared" si="27"/>
        <v>100</v>
      </c>
      <c r="AL84" s="20">
        <f t="shared" si="28"/>
        <v>3</v>
      </c>
      <c r="AM84" s="20" t="str">
        <f t="shared" si="29"/>
        <v>Y</v>
      </c>
      <c r="AN84" s="20">
        <f t="shared" si="30"/>
        <v>21</v>
      </c>
      <c r="AO84" s="20">
        <f t="shared" si="31"/>
        <v>25</v>
      </c>
      <c r="AP84" s="20">
        <f t="shared" si="32"/>
        <v>84</v>
      </c>
      <c r="AQ84" s="20">
        <f t="shared" si="33"/>
        <v>3</v>
      </c>
      <c r="AR84" s="20" t="str">
        <f t="shared" si="34"/>
        <v>Y</v>
      </c>
      <c r="AS84" s="20">
        <f t="shared" si="35"/>
        <v>23</v>
      </c>
      <c r="AT84" s="20">
        <f t="shared" si="36"/>
        <v>25</v>
      </c>
      <c r="AU84" s="20">
        <f t="shared" si="37"/>
        <v>92</v>
      </c>
      <c r="AV84" s="20">
        <f t="shared" si="38"/>
        <v>3</v>
      </c>
      <c r="AW84" s="20" t="str">
        <f t="shared" si="39"/>
        <v>Y</v>
      </c>
      <c r="AX84" s="20">
        <f t="shared" si="40"/>
        <v>21</v>
      </c>
      <c r="AY84" s="20">
        <f t="shared" si="41"/>
        <v>25</v>
      </c>
      <c r="AZ84" s="20">
        <f t="shared" si="42"/>
        <v>84</v>
      </c>
      <c r="BA84" s="20">
        <f t="shared" si="43"/>
        <v>3</v>
      </c>
      <c r="BB84" s="20" t="str">
        <f t="shared" si="44"/>
        <v>Y</v>
      </c>
      <c r="BC84" s="20">
        <f t="shared" si="45"/>
        <v>16</v>
      </c>
      <c r="BD84" s="20">
        <f t="shared" si="46"/>
        <v>25</v>
      </c>
      <c r="BE84" s="20">
        <f t="shared" si="47"/>
        <v>64</v>
      </c>
      <c r="BF84" s="20">
        <f t="shared" si="48"/>
        <v>3</v>
      </c>
      <c r="BG84" s="20" t="str">
        <f t="shared" si="49"/>
        <v>Y</v>
      </c>
    </row>
    <row r="85" spans="1:59" x14ac:dyDescent="0.25">
      <c r="A85" s="29">
        <v>70</v>
      </c>
      <c r="B85" s="61">
        <v>2000820100075</v>
      </c>
      <c r="C85" s="14" t="s">
        <v>191</v>
      </c>
      <c r="D85" s="17">
        <v>5</v>
      </c>
      <c r="E85" s="17">
        <v>5</v>
      </c>
      <c r="F85" s="17">
        <v>4</v>
      </c>
      <c r="G85" s="17">
        <v>5</v>
      </c>
      <c r="H85" s="17">
        <v>4</v>
      </c>
      <c r="J85" s="17">
        <v>5</v>
      </c>
      <c r="K85" s="17">
        <v>5</v>
      </c>
      <c r="L85" s="17">
        <v>5</v>
      </c>
      <c r="M85" s="17">
        <v>5</v>
      </c>
      <c r="N85" s="17">
        <v>2</v>
      </c>
      <c r="P85" s="17">
        <v>5</v>
      </c>
      <c r="Q85" s="17">
        <v>5</v>
      </c>
      <c r="R85" s="17">
        <v>5</v>
      </c>
      <c r="S85" s="17">
        <v>5</v>
      </c>
      <c r="T85" s="17">
        <v>4</v>
      </c>
      <c r="V85" s="17">
        <v>5</v>
      </c>
      <c r="W85" s="17">
        <v>2</v>
      </c>
      <c r="X85" s="17">
        <v>5</v>
      </c>
      <c r="Y85" s="17">
        <v>5</v>
      </c>
      <c r="Z85" s="17">
        <v>5</v>
      </c>
      <c r="AB85" s="17">
        <v>5</v>
      </c>
      <c r="AC85" s="17">
        <v>2</v>
      </c>
      <c r="AD85" s="17">
        <v>4</v>
      </c>
      <c r="AE85" s="17">
        <v>4</v>
      </c>
      <c r="AF85" s="17">
        <v>3</v>
      </c>
      <c r="AI85" s="20">
        <f t="shared" si="25"/>
        <v>25</v>
      </c>
      <c r="AJ85" s="20">
        <f t="shared" si="26"/>
        <v>25</v>
      </c>
      <c r="AK85" s="20">
        <f t="shared" si="27"/>
        <v>100</v>
      </c>
      <c r="AL85" s="20">
        <f t="shared" si="28"/>
        <v>3</v>
      </c>
      <c r="AM85" s="20" t="str">
        <f t="shared" si="29"/>
        <v>Y</v>
      </c>
      <c r="AN85" s="20">
        <f t="shared" si="30"/>
        <v>19</v>
      </c>
      <c r="AO85" s="20">
        <f t="shared" si="31"/>
        <v>25</v>
      </c>
      <c r="AP85" s="20">
        <f t="shared" si="32"/>
        <v>76</v>
      </c>
      <c r="AQ85" s="20">
        <f t="shared" si="33"/>
        <v>3</v>
      </c>
      <c r="AR85" s="20" t="str">
        <f t="shared" si="34"/>
        <v>Y</v>
      </c>
      <c r="AS85" s="20">
        <f t="shared" si="35"/>
        <v>23</v>
      </c>
      <c r="AT85" s="20">
        <f t="shared" si="36"/>
        <v>25</v>
      </c>
      <c r="AU85" s="20">
        <f t="shared" si="37"/>
        <v>92</v>
      </c>
      <c r="AV85" s="20">
        <f t="shared" si="38"/>
        <v>3</v>
      </c>
      <c r="AW85" s="20" t="str">
        <f t="shared" si="39"/>
        <v>Y</v>
      </c>
      <c r="AX85" s="20">
        <f t="shared" si="40"/>
        <v>24</v>
      </c>
      <c r="AY85" s="20">
        <f t="shared" si="41"/>
        <v>25</v>
      </c>
      <c r="AZ85" s="20">
        <f t="shared" si="42"/>
        <v>96</v>
      </c>
      <c r="BA85" s="20">
        <f t="shared" si="43"/>
        <v>3</v>
      </c>
      <c r="BB85" s="20" t="str">
        <f t="shared" si="44"/>
        <v>Y</v>
      </c>
      <c r="BC85" s="20">
        <f t="shared" si="45"/>
        <v>18</v>
      </c>
      <c r="BD85" s="20">
        <f t="shared" si="46"/>
        <v>25</v>
      </c>
      <c r="BE85" s="20">
        <f t="shared" si="47"/>
        <v>72</v>
      </c>
      <c r="BF85" s="20">
        <f t="shared" si="48"/>
        <v>3</v>
      </c>
      <c r="BG85" s="20" t="str">
        <f t="shared" si="49"/>
        <v>Y</v>
      </c>
    </row>
    <row r="86" spans="1:59" x14ac:dyDescent="0.25">
      <c r="A86" s="29">
        <v>71</v>
      </c>
      <c r="B86" s="61">
        <v>2000820100076</v>
      </c>
      <c r="C86" s="14" t="s">
        <v>192</v>
      </c>
      <c r="D86" s="17">
        <v>5</v>
      </c>
      <c r="E86" s="17">
        <v>5</v>
      </c>
      <c r="F86" s="17">
        <v>5</v>
      </c>
      <c r="G86" s="17">
        <v>5</v>
      </c>
      <c r="H86" s="17">
        <v>5</v>
      </c>
      <c r="J86" s="17">
        <v>5</v>
      </c>
      <c r="K86" s="17">
        <v>5</v>
      </c>
      <c r="L86" s="17">
        <v>5</v>
      </c>
      <c r="M86" s="17">
        <v>5</v>
      </c>
      <c r="N86" s="17">
        <v>3</v>
      </c>
      <c r="P86" s="17">
        <v>5</v>
      </c>
      <c r="Q86" s="17">
        <v>5</v>
      </c>
      <c r="R86" s="17">
        <v>5</v>
      </c>
      <c r="S86" s="17">
        <v>5</v>
      </c>
      <c r="T86" s="17">
        <v>4</v>
      </c>
      <c r="V86" s="17">
        <v>5</v>
      </c>
      <c r="W86" s="17">
        <v>2</v>
      </c>
      <c r="X86" s="17">
        <v>5</v>
      </c>
      <c r="Y86" s="17">
        <v>5</v>
      </c>
      <c r="Z86" s="17">
        <v>5</v>
      </c>
      <c r="AB86" s="17">
        <v>4</v>
      </c>
      <c r="AC86" s="17">
        <v>4</v>
      </c>
      <c r="AD86" s="17">
        <v>5</v>
      </c>
      <c r="AE86" s="17">
        <v>5</v>
      </c>
      <c r="AF86" s="17">
        <v>3</v>
      </c>
      <c r="AI86" s="20">
        <f t="shared" si="25"/>
        <v>24</v>
      </c>
      <c r="AJ86" s="20">
        <f t="shared" si="26"/>
        <v>25</v>
      </c>
      <c r="AK86" s="20">
        <f t="shared" si="27"/>
        <v>96</v>
      </c>
      <c r="AL86" s="20">
        <f t="shared" si="28"/>
        <v>3</v>
      </c>
      <c r="AM86" s="20" t="str">
        <f t="shared" si="29"/>
        <v>Y</v>
      </c>
      <c r="AN86" s="20">
        <f t="shared" si="30"/>
        <v>21</v>
      </c>
      <c r="AO86" s="20">
        <f t="shared" si="31"/>
        <v>25</v>
      </c>
      <c r="AP86" s="20">
        <f t="shared" si="32"/>
        <v>84</v>
      </c>
      <c r="AQ86" s="20">
        <f t="shared" si="33"/>
        <v>3</v>
      </c>
      <c r="AR86" s="20" t="str">
        <f t="shared" si="34"/>
        <v>Y</v>
      </c>
      <c r="AS86" s="20">
        <f t="shared" si="35"/>
        <v>25</v>
      </c>
      <c r="AT86" s="20">
        <f t="shared" si="36"/>
        <v>25</v>
      </c>
      <c r="AU86" s="20">
        <f t="shared" si="37"/>
        <v>100</v>
      </c>
      <c r="AV86" s="20">
        <f t="shared" si="38"/>
        <v>3</v>
      </c>
      <c r="AW86" s="20" t="str">
        <f t="shared" si="39"/>
        <v>Y</v>
      </c>
      <c r="AX86" s="20">
        <f t="shared" si="40"/>
        <v>25</v>
      </c>
      <c r="AY86" s="20">
        <f t="shared" si="41"/>
        <v>25</v>
      </c>
      <c r="AZ86" s="20">
        <f t="shared" si="42"/>
        <v>100</v>
      </c>
      <c r="BA86" s="20">
        <f t="shared" si="43"/>
        <v>3</v>
      </c>
      <c r="BB86" s="20" t="str">
        <f t="shared" si="44"/>
        <v>Y</v>
      </c>
      <c r="BC86" s="20">
        <f t="shared" si="45"/>
        <v>20</v>
      </c>
      <c r="BD86" s="20">
        <f t="shared" si="46"/>
        <v>25</v>
      </c>
      <c r="BE86" s="20">
        <f t="shared" si="47"/>
        <v>80</v>
      </c>
      <c r="BF86" s="20">
        <f t="shared" si="48"/>
        <v>3</v>
      </c>
      <c r="BG86" s="20" t="str">
        <f t="shared" si="49"/>
        <v>Y</v>
      </c>
    </row>
    <row r="87" spans="1:59" x14ac:dyDescent="0.25">
      <c r="A87" s="29">
        <v>72</v>
      </c>
      <c r="B87" s="61">
        <v>2000820100077</v>
      </c>
      <c r="C87" s="14" t="s">
        <v>193</v>
      </c>
      <c r="D87" s="17">
        <v>5</v>
      </c>
      <c r="E87" s="17">
        <v>5</v>
      </c>
      <c r="F87" s="17">
        <v>3</v>
      </c>
      <c r="G87" s="17">
        <v>5</v>
      </c>
      <c r="H87" s="17">
        <v>4</v>
      </c>
      <c r="J87" s="17">
        <v>5</v>
      </c>
      <c r="K87" s="17">
        <v>4</v>
      </c>
      <c r="L87" s="17">
        <v>5</v>
      </c>
      <c r="M87" s="17">
        <v>5</v>
      </c>
      <c r="N87" s="17">
        <v>2</v>
      </c>
      <c r="P87" s="17">
        <v>5</v>
      </c>
      <c r="Q87" s="17">
        <v>5</v>
      </c>
      <c r="R87" s="17">
        <v>5</v>
      </c>
      <c r="S87" s="17">
        <v>5</v>
      </c>
      <c r="T87" s="17">
        <v>4</v>
      </c>
      <c r="V87" s="17">
        <v>5</v>
      </c>
      <c r="W87" s="17">
        <v>2</v>
      </c>
      <c r="X87" s="17">
        <v>5</v>
      </c>
      <c r="Y87" s="17">
        <v>5</v>
      </c>
      <c r="Z87" s="17">
        <v>5</v>
      </c>
      <c r="AB87" s="17">
        <v>5</v>
      </c>
      <c r="AC87" s="17">
        <v>3</v>
      </c>
      <c r="AD87" s="17">
        <v>3</v>
      </c>
      <c r="AE87" s="17">
        <v>4</v>
      </c>
      <c r="AF87" s="17">
        <v>4</v>
      </c>
      <c r="AI87" s="20">
        <f t="shared" si="25"/>
        <v>25</v>
      </c>
      <c r="AJ87" s="20">
        <f t="shared" si="26"/>
        <v>25</v>
      </c>
      <c r="AK87" s="20">
        <f t="shared" si="27"/>
        <v>100</v>
      </c>
      <c r="AL87" s="20">
        <f t="shared" si="28"/>
        <v>3</v>
      </c>
      <c r="AM87" s="20" t="str">
        <f t="shared" si="29"/>
        <v>Y</v>
      </c>
      <c r="AN87" s="20">
        <f t="shared" si="30"/>
        <v>19</v>
      </c>
      <c r="AO87" s="20">
        <f t="shared" si="31"/>
        <v>25</v>
      </c>
      <c r="AP87" s="20">
        <f t="shared" si="32"/>
        <v>76</v>
      </c>
      <c r="AQ87" s="20">
        <f t="shared" si="33"/>
        <v>3</v>
      </c>
      <c r="AR87" s="20" t="str">
        <f t="shared" si="34"/>
        <v>Y</v>
      </c>
      <c r="AS87" s="20">
        <f t="shared" si="35"/>
        <v>21</v>
      </c>
      <c r="AT87" s="20">
        <f t="shared" si="36"/>
        <v>25</v>
      </c>
      <c r="AU87" s="20">
        <f t="shared" si="37"/>
        <v>84</v>
      </c>
      <c r="AV87" s="20">
        <f t="shared" si="38"/>
        <v>3</v>
      </c>
      <c r="AW87" s="20" t="str">
        <f t="shared" si="39"/>
        <v>Y</v>
      </c>
      <c r="AX87" s="20">
        <f t="shared" si="40"/>
        <v>24</v>
      </c>
      <c r="AY87" s="20">
        <f t="shared" si="41"/>
        <v>25</v>
      </c>
      <c r="AZ87" s="20">
        <f t="shared" si="42"/>
        <v>96</v>
      </c>
      <c r="BA87" s="20">
        <f t="shared" si="43"/>
        <v>3</v>
      </c>
      <c r="BB87" s="20" t="str">
        <f t="shared" si="44"/>
        <v>Y</v>
      </c>
      <c r="BC87" s="20">
        <f t="shared" si="45"/>
        <v>19</v>
      </c>
      <c r="BD87" s="20">
        <f t="shared" si="46"/>
        <v>25</v>
      </c>
      <c r="BE87" s="20">
        <f t="shared" si="47"/>
        <v>76</v>
      </c>
      <c r="BF87" s="20">
        <f t="shared" si="48"/>
        <v>3</v>
      </c>
      <c r="BG87" s="20" t="str">
        <f t="shared" si="49"/>
        <v>Y</v>
      </c>
    </row>
    <row r="88" spans="1:59" x14ac:dyDescent="0.25">
      <c r="A88" s="29">
        <v>73</v>
      </c>
      <c r="B88" s="61">
        <v>2000820100078</v>
      </c>
      <c r="C88" s="14" t="s">
        <v>194</v>
      </c>
      <c r="D88" s="17">
        <v>5</v>
      </c>
      <c r="E88" s="17">
        <v>5</v>
      </c>
      <c r="F88" s="17">
        <v>5</v>
      </c>
      <c r="G88" s="17">
        <v>5</v>
      </c>
      <c r="H88" s="17">
        <v>3</v>
      </c>
      <c r="J88" s="17">
        <v>5</v>
      </c>
      <c r="K88" s="17">
        <v>5</v>
      </c>
      <c r="L88" s="17">
        <v>5</v>
      </c>
      <c r="M88" s="17">
        <v>5</v>
      </c>
      <c r="N88" s="17">
        <v>2</v>
      </c>
      <c r="P88" s="17">
        <v>5</v>
      </c>
      <c r="Q88" s="17">
        <v>5</v>
      </c>
      <c r="R88" s="17">
        <v>5</v>
      </c>
      <c r="S88" s="17">
        <v>5</v>
      </c>
      <c r="T88" s="17">
        <v>5</v>
      </c>
      <c r="V88" s="17">
        <v>5</v>
      </c>
      <c r="W88" s="17">
        <v>2</v>
      </c>
      <c r="X88" s="17">
        <v>5</v>
      </c>
      <c r="Y88" s="17">
        <v>5</v>
      </c>
      <c r="Z88" s="17">
        <v>5</v>
      </c>
      <c r="AB88" s="17">
        <v>5</v>
      </c>
      <c r="AC88" s="17">
        <v>2</v>
      </c>
      <c r="AD88" s="17">
        <v>5</v>
      </c>
      <c r="AE88" s="17">
        <v>5</v>
      </c>
      <c r="AF88" s="17">
        <v>4</v>
      </c>
      <c r="AI88" s="20">
        <f t="shared" si="25"/>
        <v>25</v>
      </c>
      <c r="AJ88" s="20">
        <f t="shared" si="26"/>
        <v>25</v>
      </c>
      <c r="AK88" s="20">
        <f t="shared" si="27"/>
        <v>100</v>
      </c>
      <c r="AL88" s="20">
        <f t="shared" si="28"/>
        <v>3</v>
      </c>
      <c r="AM88" s="20" t="str">
        <f t="shared" si="29"/>
        <v>Y</v>
      </c>
      <c r="AN88" s="20">
        <f t="shared" si="30"/>
        <v>19</v>
      </c>
      <c r="AO88" s="20">
        <f t="shared" si="31"/>
        <v>25</v>
      </c>
      <c r="AP88" s="20">
        <f t="shared" si="32"/>
        <v>76</v>
      </c>
      <c r="AQ88" s="20">
        <f t="shared" si="33"/>
        <v>3</v>
      </c>
      <c r="AR88" s="20" t="str">
        <f t="shared" si="34"/>
        <v>Y</v>
      </c>
      <c r="AS88" s="20">
        <f t="shared" si="35"/>
        <v>25</v>
      </c>
      <c r="AT88" s="20">
        <f t="shared" si="36"/>
        <v>25</v>
      </c>
      <c r="AU88" s="20">
        <f t="shared" si="37"/>
        <v>100</v>
      </c>
      <c r="AV88" s="20">
        <f t="shared" si="38"/>
        <v>3</v>
      </c>
      <c r="AW88" s="20" t="str">
        <f t="shared" si="39"/>
        <v>Y</v>
      </c>
      <c r="AX88" s="20">
        <f t="shared" si="40"/>
        <v>25</v>
      </c>
      <c r="AY88" s="20">
        <f t="shared" si="41"/>
        <v>25</v>
      </c>
      <c r="AZ88" s="20">
        <f t="shared" si="42"/>
        <v>100</v>
      </c>
      <c r="BA88" s="20">
        <f t="shared" si="43"/>
        <v>3</v>
      </c>
      <c r="BB88" s="20" t="str">
        <f t="shared" si="44"/>
        <v>Y</v>
      </c>
      <c r="BC88" s="20">
        <f t="shared" si="45"/>
        <v>19</v>
      </c>
      <c r="BD88" s="20">
        <f t="shared" si="46"/>
        <v>25</v>
      </c>
      <c r="BE88" s="20">
        <f t="shared" si="47"/>
        <v>76</v>
      </c>
      <c r="BF88" s="20">
        <f t="shared" si="48"/>
        <v>3</v>
      </c>
      <c r="BG88" s="20" t="str">
        <f t="shared" si="49"/>
        <v>Y</v>
      </c>
    </row>
    <row r="89" spans="1:59" x14ac:dyDescent="0.25">
      <c r="A89" s="29">
        <v>74</v>
      </c>
      <c r="B89" s="61">
        <v>2000820100079</v>
      </c>
      <c r="C89" s="14" t="s">
        <v>195</v>
      </c>
      <c r="D89" s="17">
        <v>5</v>
      </c>
      <c r="E89" s="17">
        <v>5</v>
      </c>
      <c r="F89" s="17">
        <v>5</v>
      </c>
      <c r="G89" s="17">
        <v>5</v>
      </c>
      <c r="H89" s="17">
        <v>2</v>
      </c>
      <c r="J89" s="17">
        <v>5</v>
      </c>
      <c r="K89" s="17">
        <v>5</v>
      </c>
      <c r="L89" s="17">
        <v>5</v>
      </c>
      <c r="M89" s="17">
        <v>5</v>
      </c>
      <c r="N89" s="17">
        <v>2</v>
      </c>
      <c r="P89" s="17">
        <v>5</v>
      </c>
      <c r="Q89" s="17">
        <v>5</v>
      </c>
      <c r="R89" s="17">
        <v>5</v>
      </c>
      <c r="S89" s="17">
        <v>5</v>
      </c>
      <c r="T89" s="17">
        <v>4</v>
      </c>
      <c r="V89" s="17">
        <v>5</v>
      </c>
      <c r="W89" s="17">
        <v>2</v>
      </c>
      <c r="X89" s="17">
        <v>5</v>
      </c>
      <c r="Y89" s="17">
        <v>5</v>
      </c>
      <c r="Z89" s="17">
        <v>5</v>
      </c>
      <c r="AB89" s="17">
        <v>5</v>
      </c>
      <c r="AC89" s="17">
        <v>3</v>
      </c>
      <c r="AD89" s="17">
        <v>5</v>
      </c>
      <c r="AE89" s="17">
        <v>5</v>
      </c>
      <c r="AF89" s="17">
        <v>4</v>
      </c>
      <c r="AI89" s="20">
        <f t="shared" si="25"/>
        <v>25</v>
      </c>
      <c r="AJ89" s="20">
        <f t="shared" si="26"/>
        <v>25</v>
      </c>
      <c r="AK89" s="20">
        <f t="shared" si="27"/>
        <v>100</v>
      </c>
      <c r="AL89" s="20">
        <f t="shared" si="28"/>
        <v>3</v>
      </c>
      <c r="AM89" s="20" t="str">
        <f t="shared" si="29"/>
        <v>Y</v>
      </c>
      <c r="AN89" s="20">
        <f t="shared" si="30"/>
        <v>20</v>
      </c>
      <c r="AO89" s="20">
        <f t="shared" si="31"/>
        <v>25</v>
      </c>
      <c r="AP89" s="20">
        <f t="shared" si="32"/>
        <v>80</v>
      </c>
      <c r="AQ89" s="20">
        <f t="shared" si="33"/>
        <v>3</v>
      </c>
      <c r="AR89" s="20" t="str">
        <f t="shared" si="34"/>
        <v>Y</v>
      </c>
      <c r="AS89" s="20">
        <f t="shared" si="35"/>
        <v>25</v>
      </c>
      <c r="AT89" s="20">
        <f t="shared" si="36"/>
        <v>25</v>
      </c>
      <c r="AU89" s="20">
        <f t="shared" si="37"/>
        <v>100</v>
      </c>
      <c r="AV89" s="20">
        <f t="shared" si="38"/>
        <v>3</v>
      </c>
      <c r="AW89" s="20" t="str">
        <f t="shared" si="39"/>
        <v>Y</v>
      </c>
      <c r="AX89" s="20">
        <f t="shared" si="40"/>
        <v>25</v>
      </c>
      <c r="AY89" s="20">
        <f t="shared" si="41"/>
        <v>25</v>
      </c>
      <c r="AZ89" s="20">
        <f t="shared" si="42"/>
        <v>100</v>
      </c>
      <c r="BA89" s="20">
        <f t="shared" si="43"/>
        <v>3</v>
      </c>
      <c r="BB89" s="20" t="str">
        <f t="shared" si="44"/>
        <v>Y</v>
      </c>
      <c r="BC89" s="20">
        <f t="shared" si="45"/>
        <v>17</v>
      </c>
      <c r="BD89" s="20">
        <f t="shared" si="46"/>
        <v>25</v>
      </c>
      <c r="BE89" s="20">
        <f t="shared" si="47"/>
        <v>68</v>
      </c>
      <c r="BF89" s="20">
        <f t="shared" si="48"/>
        <v>3</v>
      </c>
      <c r="BG89" s="20" t="str">
        <f t="shared" si="49"/>
        <v>Y</v>
      </c>
    </row>
    <row r="90" spans="1:59" x14ac:dyDescent="0.25">
      <c r="A90" s="29">
        <v>75</v>
      </c>
      <c r="B90" s="61">
        <v>2000820100080</v>
      </c>
      <c r="C90" s="14" t="s">
        <v>196</v>
      </c>
      <c r="D90" s="17">
        <v>5</v>
      </c>
      <c r="E90" s="17">
        <v>3</v>
      </c>
      <c r="F90" s="17">
        <v>5</v>
      </c>
      <c r="G90" s="17">
        <v>5</v>
      </c>
      <c r="H90" s="17">
        <v>3</v>
      </c>
      <c r="J90" s="17">
        <v>5</v>
      </c>
      <c r="K90" s="17">
        <v>5</v>
      </c>
      <c r="L90" s="17">
        <v>3</v>
      </c>
      <c r="M90" s="17">
        <v>3</v>
      </c>
      <c r="N90" s="17">
        <v>3</v>
      </c>
      <c r="P90" s="17">
        <v>5</v>
      </c>
      <c r="Q90" s="17">
        <v>5</v>
      </c>
      <c r="R90" s="17">
        <v>3</v>
      </c>
      <c r="S90" s="17">
        <v>4</v>
      </c>
      <c r="T90" s="17">
        <v>3</v>
      </c>
      <c r="V90" s="17">
        <v>3</v>
      </c>
      <c r="W90" s="17">
        <v>2</v>
      </c>
      <c r="X90" s="17">
        <v>5</v>
      </c>
      <c r="Y90" s="17">
        <v>5</v>
      </c>
      <c r="Z90" s="17">
        <v>2</v>
      </c>
      <c r="AB90" s="17">
        <v>5</v>
      </c>
      <c r="AC90" s="17">
        <v>4</v>
      </c>
      <c r="AD90" s="17">
        <v>5</v>
      </c>
      <c r="AE90" s="17">
        <v>5</v>
      </c>
      <c r="AF90" s="17">
        <v>4</v>
      </c>
      <c r="AI90" s="20">
        <f t="shared" si="25"/>
        <v>23</v>
      </c>
      <c r="AJ90" s="20">
        <f t="shared" si="26"/>
        <v>25</v>
      </c>
      <c r="AK90" s="20">
        <f t="shared" si="27"/>
        <v>92</v>
      </c>
      <c r="AL90" s="20">
        <f t="shared" si="28"/>
        <v>3</v>
      </c>
      <c r="AM90" s="20" t="str">
        <f t="shared" si="29"/>
        <v>Y</v>
      </c>
      <c r="AN90" s="20">
        <f t="shared" si="30"/>
        <v>19</v>
      </c>
      <c r="AO90" s="20">
        <f t="shared" si="31"/>
        <v>25</v>
      </c>
      <c r="AP90" s="20">
        <f t="shared" si="32"/>
        <v>76</v>
      </c>
      <c r="AQ90" s="20">
        <f t="shared" si="33"/>
        <v>3</v>
      </c>
      <c r="AR90" s="20" t="str">
        <f t="shared" si="34"/>
        <v>Y</v>
      </c>
      <c r="AS90" s="20">
        <f t="shared" si="35"/>
        <v>21</v>
      </c>
      <c r="AT90" s="20">
        <f t="shared" si="36"/>
        <v>25</v>
      </c>
      <c r="AU90" s="20">
        <f t="shared" si="37"/>
        <v>84</v>
      </c>
      <c r="AV90" s="20">
        <f t="shared" si="38"/>
        <v>3</v>
      </c>
      <c r="AW90" s="20" t="str">
        <f t="shared" si="39"/>
        <v>Y</v>
      </c>
      <c r="AX90" s="20">
        <f t="shared" si="40"/>
        <v>22</v>
      </c>
      <c r="AY90" s="20">
        <f t="shared" si="41"/>
        <v>25</v>
      </c>
      <c r="AZ90" s="20">
        <f t="shared" si="42"/>
        <v>88</v>
      </c>
      <c r="BA90" s="20">
        <f t="shared" si="43"/>
        <v>3</v>
      </c>
      <c r="BB90" s="20" t="str">
        <f t="shared" si="44"/>
        <v>Y</v>
      </c>
      <c r="BC90" s="20">
        <f t="shared" si="45"/>
        <v>15</v>
      </c>
      <c r="BD90" s="20">
        <f t="shared" si="46"/>
        <v>25</v>
      </c>
      <c r="BE90" s="20">
        <f t="shared" si="47"/>
        <v>60</v>
      </c>
      <c r="BF90" s="20">
        <f t="shared" si="48"/>
        <v>3</v>
      </c>
      <c r="BG90" s="20" t="str">
        <f t="shared" si="49"/>
        <v>Y</v>
      </c>
    </row>
    <row r="91" spans="1:59" x14ac:dyDescent="0.25">
      <c r="A91" s="29">
        <v>76</v>
      </c>
      <c r="B91" s="61">
        <v>2000820100081</v>
      </c>
      <c r="C91" s="14" t="s">
        <v>197</v>
      </c>
      <c r="D91" s="17">
        <v>5</v>
      </c>
      <c r="E91" s="17">
        <v>5</v>
      </c>
      <c r="F91" s="17">
        <v>5</v>
      </c>
      <c r="G91" s="17">
        <v>5</v>
      </c>
      <c r="H91" s="17">
        <v>3</v>
      </c>
      <c r="J91" s="17">
        <v>5</v>
      </c>
      <c r="K91" s="17">
        <v>5</v>
      </c>
      <c r="L91" s="17">
        <v>4</v>
      </c>
      <c r="M91" s="17">
        <v>5</v>
      </c>
      <c r="N91" s="17">
        <v>3</v>
      </c>
      <c r="P91" s="17">
        <v>4</v>
      </c>
      <c r="Q91" s="17">
        <v>4</v>
      </c>
      <c r="R91" s="17">
        <v>4</v>
      </c>
      <c r="S91" s="17">
        <v>3</v>
      </c>
      <c r="T91" s="17">
        <v>3</v>
      </c>
      <c r="V91" s="17">
        <v>5</v>
      </c>
      <c r="W91" s="17">
        <v>2</v>
      </c>
      <c r="X91" s="17">
        <v>5</v>
      </c>
      <c r="Y91" s="17">
        <v>4</v>
      </c>
      <c r="Z91" s="17">
        <v>5</v>
      </c>
      <c r="AB91" s="17">
        <v>5</v>
      </c>
      <c r="AC91" s="17">
        <v>3</v>
      </c>
      <c r="AD91" s="17">
        <v>5</v>
      </c>
      <c r="AE91" s="17">
        <v>5</v>
      </c>
      <c r="AF91" s="17">
        <v>4</v>
      </c>
      <c r="AI91" s="20">
        <f t="shared" si="25"/>
        <v>24</v>
      </c>
      <c r="AJ91" s="20">
        <f t="shared" si="26"/>
        <v>25</v>
      </c>
      <c r="AK91" s="20">
        <f t="shared" si="27"/>
        <v>96</v>
      </c>
      <c r="AL91" s="20">
        <f t="shared" si="28"/>
        <v>3</v>
      </c>
      <c r="AM91" s="20" t="str">
        <f t="shared" si="29"/>
        <v>Y</v>
      </c>
      <c r="AN91" s="20">
        <f t="shared" si="30"/>
        <v>19</v>
      </c>
      <c r="AO91" s="20">
        <f t="shared" si="31"/>
        <v>25</v>
      </c>
      <c r="AP91" s="20">
        <f t="shared" si="32"/>
        <v>76</v>
      </c>
      <c r="AQ91" s="20">
        <f t="shared" si="33"/>
        <v>3</v>
      </c>
      <c r="AR91" s="20" t="str">
        <f t="shared" si="34"/>
        <v>Y</v>
      </c>
      <c r="AS91" s="20">
        <f t="shared" si="35"/>
        <v>23</v>
      </c>
      <c r="AT91" s="20">
        <f t="shared" si="36"/>
        <v>25</v>
      </c>
      <c r="AU91" s="20">
        <f t="shared" si="37"/>
        <v>92</v>
      </c>
      <c r="AV91" s="20">
        <f t="shared" si="38"/>
        <v>3</v>
      </c>
      <c r="AW91" s="20" t="str">
        <f t="shared" si="39"/>
        <v>Y</v>
      </c>
      <c r="AX91" s="20">
        <f t="shared" si="40"/>
        <v>22</v>
      </c>
      <c r="AY91" s="20">
        <f t="shared" si="41"/>
        <v>25</v>
      </c>
      <c r="AZ91" s="20">
        <f t="shared" si="42"/>
        <v>88</v>
      </c>
      <c r="BA91" s="20">
        <f t="shared" si="43"/>
        <v>3</v>
      </c>
      <c r="BB91" s="20" t="str">
        <f t="shared" si="44"/>
        <v>Y</v>
      </c>
      <c r="BC91" s="20">
        <f t="shared" si="45"/>
        <v>18</v>
      </c>
      <c r="BD91" s="20">
        <f t="shared" si="46"/>
        <v>25</v>
      </c>
      <c r="BE91" s="20">
        <f t="shared" si="47"/>
        <v>72</v>
      </c>
      <c r="BF91" s="20">
        <f t="shared" si="48"/>
        <v>3</v>
      </c>
      <c r="BG91" s="20" t="str">
        <f t="shared" si="49"/>
        <v>Y</v>
      </c>
    </row>
    <row r="92" spans="1:59" x14ac:dyDescent="0.25">
      <c r="A92" s="29">
        <v>77</v>
      </c>
      <c r="B92" s="61">
        <v>2000820100082</v>
      </c>
      <c r="C92" s="14" t="s">
        <v>198</v>
      </c>
      <c r="D92" s="17">
        <v>5</v>
      </c>
      <c r="E92" s="17">
        <v>4</v>
      </c>
      <c r="F92" s="17">
        <v>5</v>
      </c>
      <c r="G92" s="17">
        <v>5</v>
      </c>
      <c r="H92" s="17">
        <v>3</v>
      </c>
      <c r="J92" s="17">
        <v>5</v>
      </c>
      <c r="K92" s="17">
        <v>5</v>
      </c>
      <c r="L92" s="17">
        <v>5</v>
      </c>
      <c r="M92" s="17">
        <v>5</v>
      </c>
      <c r="N92" s="17">
        <v>5</v>
      </c>
      <c r="P92" s="17">
        <v>5</v>
      </c>
      <c r="Q92" s="17">
        <v>5</v>
      </c>
      <c r="R92" s="17">
        <v>5</v>
      </c>
      <c r="S92" s="17">
        <v>5</v>
      </c>
      <c r="T92" s="17">
        <v>3</v>
      </c>
      <c r="V92" s="17">
        <v>5</v>
      </c>
      <c r="W92" s="17">
        <v>2</v>
      </c>
      <c r="X92" s="17">
        <v>5</v>
      </c>
      <c r="Y92" s="17">
        <v>5</v>
      </c>
      <c r="Z92" s="17">
        <v>5</v>
      </c>
      <c r="AB92" s="17">
        <v>5</v>
      </c>
      <c r="AC92" s="17">
        <v>3</v>
      </c>
      <c r="AD92" s="17">
        <v>5</v>
      </c>
      <c r="AE92" s="17">
        <v>5</v>
      </c>
      <c r="AF92" s="17">
        <v>3</v>
      </c>
      <c r="AI92" s="20">
        <f t="shared" si="25"/>
        <v>25</v>
      </c>
      <c r="AJ92" s="20">
        <f t="shared" si="26"/>
        <v>25</v>
      </c>
      <c r="AK92" s="20">
        <f t="shared" si="27"/>
        <v>100</v>
      </c>
      <c r="AL92" s="20">
        <f t="shared" si="28"/>
        <v>3</v>
      </c>
      <c r="AM92" s="20" t="str">
        <f t="shared" si="29"/>
        <v>Y</v>
      </c>
      <c r="AN92" s="20">
        <f t="shared" si="30"/>
        <v>19</v>
      </c>
      <c r="AO92" s="20">
        <f t="shared" si="31"/>
        <v>25</v>
      </c>
      <c r="AP92" s="20">
        <f t="shared" si="32"/>
        <v>76</v>
      </c>
      <c r="AQ92" s="20">
        <f t="shared" si="33"/>
        <v>3</v>
      </c>
      <c r="AR92" s="20" t="str">
        <f t="shared" si="34"/>
        <v>Y</v>
      </c>
      <c r="AS92" s="20">
        <f t="shared" si="35"/>
        <v>25</v>
      </c>
      <c r="AT92" s="20">
        <f t="shared" si="36"/>
        <v>25</v>
      </c>
      <c r="AU92" s="20">
        <f t="shared" si="37"/>
        <v>100</v>
      </c>
      <c r="AV92" s="20">
        <f t="shared" si="38"/>
        <v>3</v>
      </c>
      <c r="AW92" s="20" t="str">
        <f t="shared" si="39"/>
        <v>Y</v>
      </c>
      <c r="AX92" s="20">
        <f t="shared" si="40"/>
        <v>25</v>
      </c>
      <c r="AY92" s="20">
        <f t="shared" si="41"/>
        <v>25</v>
      </c>
      <c r="AZ92" s="20">
        <f t="shared" si="42"/>
        <v>100</v>
      </c>
      <c r="BA92" s="20">
        <f t="shared" si="43"/>
        <v>3</v>
      </c>
      <c r="BB92" s="20" t="str">
        <f t="shared" si="44"/>
        <v>Y</v>
      </c>
      <c r="BC92" s="20">
        <f t="shared" si="45"/>
        <v>19</v>
      </c>
      <c r="BD92" s="20">
        <f t="shared" si="46"/>
        <v>25</v>
      </c>
      <c r="BE92" s="20">
        <f t="shared" si="47"/>
        <v>76</v>
      </c>
      <c r="BF92" s="20">
        <f t="shared" si="48"/>
        <v>3</v>
      </c>
      <c r="BG92" s="20" t="str">
        <f t="shared" si="49"/>
        <v>Y</v>
      </c>
    </row>
    <row r="93" spans="1:59" x14ac:dyDescent="0.25">
      <c r="A93" s="29">
        <v>78</v>
      </c>
      <c r="B93" s="61">
        <v>2000820100083</v>
      </c>
      <c r="C93" s="14" t="s">
        <v>199</v>
      </c>
      <c r="D93" s="17">
        <v>5</v>
      </c>
      <c r="E93" s="17">
        <v>5</v>
      </c>
      <c r="F93" s="17">
        <v>5</v>
      </c>
      <c r="G93" s="17">
        <v>5</v>
      </c>
      <c r="H93" s="17">
        <v>3</v>
      </c>
      <c r="J93" s="17">
        <v>5</v>
      </c>
      <c r="K93" s="17">
        <v>5</v>
      </c>
      <c r="L93" s="17">
        <v>5</v>
      </c>
      <c r="M93" s="17">
        <v>5</v>
      </c>
      <c r="N93" s="17">
        <v>5</v>
      </c>
      <c r="P93" s="17">
        <v>3</v>
      </c>
      <c r="Q93" s="17">
        <v>5</v>
      </c>
      <c r="R93" s="17">
        <v>5</v>
      </c>
      <c r="S93" s="17">
        <v>5</v>
      </c>
      <c r="T93" s="17">
        <v>4</v>
      </c>
      <c r="V93" s="17">
        <v>5</v>
      </c>
      <c r="W93" s="17">
        <v>2</v>
      </c>
      <c r="X93" s="17">
        <v>5</v>
      </c>
      <c r="Y93" s="17">
        <v>5</v>
      </c>
      <c r="Z93" s="17">
        <v>5</v>
      </c>
      <c r="AB93" s="17">
        <v>5</v>
      </c>
      <c r="AC93" s="17">
        <v>2</v>
      </c>
      <c r="AD93" s="17">
        <v>5</v>
      </c>
      <c r="AE93" s="17">
        <v>5</v>
      </c>
      <c r="AF93" s="17">
        <v>3</v>
      </c>
      <c r="AI93" s="20">
        <f t="shared" si="25"/>
        <v>23</v>
      </c>
      <c r="AJ93" s="20">
        <f t="shared" si="26"/>
        <v>25</v>
      </c>
      <c r="AK93" s="20">
        <f t="shared" si="27"/>
        <v>92</v>
      </c>
      <c r="AL93" s="20">
        <f t="shared" si="28"/>
        <v>3</v>
      </c>
      <c r="AM93" s="20" t="str">
        <f t="shared" si="29"/>
        <v>Y</v>
      </c>
      <c r="AN93" s="20">
        <f t="shared" si="30"/>
        <v>19</v>
      </c>
      <c r="AO93" s="20">
        <f t="shared" si="31"/>
        <v>25</v>
      </c>
      <c r="AP93" s="20">
        <f t="shared" si="32"/>
        <v>76</v>
      </c>
      <c r="AQ93" s="20">
        <f t="shared" si="33"/>
        <v>3</v>
      </c>
      <c r="AR93" s="20" t="str">
        <f t="shared" si="34"/>
        <v>Y</v>
      </c>
      <c r="AS93" s="20">
        <f t="shared" si="35"/>
        <v>25</v>
      </c>
      <c r="AT93" s="20">
        <f t="shared" si="36"/>
        <v>25</v>
      </c>
      <c r="AU93" s="20">
        <f t="shared" si="37"/>
        <v>100</v>
      </c>
      <c r="AV93" s="20">
        <f t="shared" si="38"/>
        <v>3</v>
      </c>
      <c r="AW93" s="20" t="str">
        <f t="shared" si="39"/>
        <v>Y</v>
      </c>
      <c r="AX93" s="20">
        <f t="shared" si="40"/>
        <v>25</v>
      </c>
      <c r="AY93" s="20">
        <f t="shared" si="41"/>
        <v>25</v>
      </c>
      <c r="AZ93" s="20">
        <f t="shared" si="42"/>
        <v>100</v>
      </c>
      <c r="BA93" s="20">
        <f t="shared" si="43"/>
        <v>3</v>
      </c>
      <c r="BB93" s="20" t="str">
        <f t="shared" si="44"/>
        <v>Y</v>
      </c>
      <c r="BC93" s="20">
        <f t="shared" si="45"/>
        <v>20</v>
      </c>
      <c r="BD93" s="20">
        <f t="shared" si="46"/>
        <v>25</v>
      </c>
      <c r="BE93" s="20">
        <f t="shared" si="47"/>
        <v>80</v>
      </c>
      <c r="BF93" s="20">
        <f t="shared" si="48"/>
        <v>3</v>
      </c>
      <c r="BG93" s="20" t="str">
        <f t="shared" si="49"/>
        <v>Y</v>
      </c>
    </row>
    <row r="94" spans="1:59" x14ac:dyDescent="0.25">
      <c r="A94" s="29">
        <v>79</v>
      </c>
      <c r="B94" s="61">
        <v>2000820100084</v>
      </c>
      <c r="C94" s="14" t="s">
        <v>200</v>
      </c>
      <c r="D94" s="17">
        <v>5</v>
      </c>
      <c r="E94" s="17">
        <v>5</v>
      </c>
      <c r="F94" s="17">
        <v>3</v>
      </c>
      <c r="G94" s="17">
        <v>5</v>
      </c>
      <c r="H94" s="17">
        <v>3</v>
      </c>
      <c r="J94" s="17">
        <v>5</v>
      </c>
      <c r="K94" s="17">
        <v>5</v>
      </c>
      <c r="L94" s="17">
        <v>4</v>
      </c>
      <c r="M94" s="17">
        <v>5</v>
      </c>
      <c r="N94" s="17">
        <v>5</v>
      </c>
      <c r="P94" s="17">
        <v>5</v>
      </c>
      <c r="Q94" s="17">
        <v>5</v>
      </c>
      <c r="R94" s="17">
        <v>4</v>
      </c>
      <c r="S94" s="17">
        <v>4</v>
      </c>
      <c r="T94" s="17">
        <v>4</v>
      </c>
      <c r="V94" s="17">
        <v>5</v>
      </c>
      <c r="W94" s="17">
        <v>2</v>
      </c>
      <c r="X94" s="17">
        <v>5</v>
      </c>
      <c r="Y94" s="17">
        <v>5</v>
      </c>
      <c r="Z94" s="17">
        <v>5</v>
      </c>
      <c r="AB94" s="17">
        <v>5</v>
      </c>
      <c r="AC94" s="17">
        <v>5</v>
      </c>
      <c r="AD94" s="17">
        <v>4</v>
      </c>
      <c r="AE94" s="17">
        <v>4</v>
      </c>
      <c r="AF94" s="17">
        <v>3</v>
      </c>
      <c r="AI94" s="20">
        <f t="shared" si="25"/>
        <v>25</v>
      </c>
      <c r="AJ94" s="20">
        <f t="shared" si="26"/>
        <v>25</v>
      </c>
      <c r="AK94" s="20">
        <f t="shared" si="27"/>
        <v>100</v>
      </c>
      <c r="AL94" s="20">
        <f t="shared" si="28"/>
        <v>3</v>
      </c>
      <c r="AM94" s="20" t="str">
        <f t="shared" si="29"/>
        <v>Y</v>
      </c>
      <c r="AN94" s="20">
        <f t="shared" si="30"/>
        <v>22</v>
      </c>
      <c r="AO94" s="20">
        <f t="shared" si="31"/>
        <v>25</v>
      </c>
      <c r="AP94" s="20">
        <f t="shared" si="32"/>
        <v>88</v>
      </c>
      <c r="AQ94" s="20">
        <f t="shared" si="33"/>
        <v>3</v>
      </c>
      <c r="AR94" s="20" t="str">
        <f t="shared" si="34"/>
        <v>Y</v>
      </c>
      <c r="AS94" s="20">
        <f t="shared" si="35"/>
        <v>20</v>
      </c>
      <c r="AT94" s="20">
        <f t="shared" si="36"/>
        <v>25</v>
      </c>
      <c r="AU94" s="20">
        <f t="shared" si="37"/>
        <v>80</v>
      </c>
      <c r="AV94" s="20">
        <f t="shared" si="38"/>
        <v>3</v>
      </c>
      <c r="AW94" s="20" t="str">
        <f t="shared" si="39"/>
        <v>Y</v>
      </c>
      <c r="AX94" s="20">
        <f t="shared" si="40"/>
        <v>23</v>
      </c>
      <c r="AY94" s="20">
        <f t="shared" si="41"/>
        <v>25</v>
      </c>
      <c r="AZ94" s="20">
        <f t="shared" si="42"/>
        <v>92</v>
      </c>
      <c r="BA94" s="20">
        <f t="shared" si="43"/>
        <v>3</v>
      </c>
      <c r="BB94" s="20" t="str">
        <f t="shared" si="44"/>
        <v>Y</v>
      </c>
      <c r="BC94" s="20">
        <f t="shared" si="45"/>
        <v>20</v>
      </c>
      <c r="BD94" s="20">
        <f t="shared" si="46"/>
        <v>25</v>
      </c>
      <c r="BE94" s="20">
        <f t="shared" si="47"/>
        <v>80</v>
      </c>
      <c r="BF94" s="20">
        <f t="shared" si="48"/>
        <v>3</v>
      </c>
      <c r="BG94" s="20" t="str">
        <f t="shared" si="49"/>
        <v>Y</v>
      </c>
    </row>
    <row r="95" spans="1:59" x14ac:dyDescent="0.25">
      <c r="A95" s="29">
        <v>80</v>
      </c>
      <c r="B95" s="61">
        <v>2000820100085</v>
      </c>
      <c r="C95" s="14" t="s">
        <v>201</v>
      </c>
      <c r="D95" s="17">
        <v>5</v>
      </c>
      <c r="E95" s="17">
        <v>5</v>
      </c>
      <c r="F95" s="17">
        <v>4</v>
      </c>
      <c r="G95" s="17">
        <v>5</v>
      </c>
      <c r="H95" s="17">
        <v>4</v>
      </c>
      <c r="J95" s="17">
        <v>5</v>
      </c>
      <c r="K95" s="17">
        <v>5</v>
      </c>
      <c r="L95" s="17">
        <v>4</v>
      </c>
      <c r="M95" s="17">
        <v>5</v>
      </c>
      <c r="N95" s="17">
        <v>5</v>
      </c>
      <c r="P95" s="17">
        <v>4</v>
      </c>
      <c r="Q95" s="17">
        <v>4</v>
      </c>
      <c r="R95" s="17">
        <v>4</v>
      </c>
      <c r="S95" s="17">
        <v>5</v>
      </c>
      <c r="T95" s="17">
        <v>4</v>
      </c>
      <c r="V95" s="17">
        <v>4</v>
      </c>
      <c r="W95" s="17">
        <v>2</v>
      </c>
      <c r="X95" s="17">
        <v>5</v>
      </c>
      <c r="Y95" s="17">
        <v>5</v>
      </c>
      <c r="Z95" s="17">
        <v>5</v>
      </c>
      <c r="AB95" s="17">
        <v>4</v>
      </c>
      <c r="AC95" s="17">
        <v>3</v>
      </c>
      <c r="AD95" s="17">
        <v>5</v>
      </c>
      <c r="AE95" s="17">
        <v>3</v>
      </c>
      <c r="AF95" s="17">
        <v>3</v>
      </c>
      <c r="AI95" s="20">
        <f t="shared" si="25"/>
        <v>22</v>
      </c>
      <c r="AJ95" s="20">
        <f t="shared" si="26"/>
        <v>25</v>
      </c>
      <c r="AK95" s="20">
        <f t="shared" si="27"/>
        <v>88</v>
      </c>
      <c r="AL95" s="20">
        <f t="shared" si="28"/>
        <v>3</v>
      </c>
      <c r="AM95" s="20" t="str">
        <f t="shared" si="29"/>
        <v>Y</v>
      </c>
      <c r="AN95" s="20">
        <f t="shared" si="30"/>
        <v>19</v>
      </c>
      <c r="AO95" s="20">
        <f t="shared" si="31"/>
        <v>25</v>
      </c>
      <c r="AP95" s="20">
        <f t="shared" si="32"/>
        <v>76</v>
      </c>
      <c r="AQ95" s="20">
        <f t="shared" si="33"/>
        <v>3</v>
      </c>
      <c r="AR95" s="20" t="str">
        <f t="shared" si="34"/>
        <v>Y</v>
      </c>
      <c r="AS95" s="20">
        <f t="shared" si="35"/>
        <v>22</v>
      </c>
      <c r="AT95" s="20">
        <f t="shared" si="36"/>
        <v>25</v>
      </c>
      <c r="AU95" s="20">
        <f t="shared" si="37"/>
        <v>88</v>
      </c>
      <c r="AV95" s="20">
        <f t="shared" si="38"/>
        <v>3</v>
      </c>
      <c r="AW95" s="20" t="str">
        <f t="shared" si="39"/>
        <v>Y</v>
      </c>
      <c r="AX95" s="20">
        <f t="shared" si="40"/>
        <v>23</v>
      </c>
      <c r="AY95" s="20">
        <f t="shared" si="41"/>
        <v>25</v>
      </c>
      <c r="AZ95" s="20">
        <f t="shared" si="42"/>
        <v>92</v>
      </c>
      <c r="BA95" s="20">
        <f t="shared" si="43"/>
        <v>3</v>
      </c>
      <c r="BB95" s="20" t="str">
        <f t="shared" si="44"/>
        <v>Y</v>
      </c>
      <c r="BC95" s="20">
        <f t="shared" si="45"/>
        <v>21</v>
      </c>
      <c r="BD95" s="20">
        <f t="shared" si="46"/>
        <v>25</v>
      </c>
      <c r="BE95" s="20">
        <f t="shared" si="47"/>
        <v>84</v>
      </c>
      <c r="BF95" s="20">
        <f t="shared" si="48"/>
        <v>3</v>
      </c>
      <c r="BG95" s="20" t="str">
        <f t="shared" si="49"/>
        <v>Y</v>
      </c>
    </row>
    <row r="96" spans="1:59" x14ac:dyDescent="0.25">
      <c r="A96" s="29">
        <v>81</v>
      </c>
      <c r="B96" s="61">
        <v>2000820100086</v>
      </c>
      <c r="C96" s="14" t="s">
        <v>202</v>
      </c>
      <c r="D96" s="17">
        <v>5</v>
      </c>
      <c r="E96" s="17">
        <v>4</v>
      </c>
      <c r="F96" s="17">
        <v>5</v>
      </c>
      <c r="G96" s="17">
        <v>5</v>
      </c>
      <c r="H96" s="17">
        <v>4</v>
      </c>
      <c r="J96" s="17">
        <v>5</v>
      </c>
      <c r="K96" s="17">
        <v>5</v>
      </c>
      <c r="L96" s="17">
        <v>5</v>
      </c>
      <c r="M96" s="17">
        <v>5</v>
      </c>
      <c r="N96" s="17">
        <v>5</v>
      </c>
      <c r="P96" s="17">
        <v>5</v>
      </c>
      <c r="Q96" s="17">
        <v>3</v>
      </c>
      <c r="R96" s="17">
        <v>5</v>
      </c>
      <c r="S96" s="17">
        <v>5</v>
      </c>
      <c r="T96" s="17">
        <v>3</v>
      </c>
      <c r="V96" s="17">
        <v>5</v>
      </c>
      <c r="W96" s="17">
        <v>2</v>
      </c>
      <c r="X96" s="17">
        <v>5</v>
      </c>
      <c r="Y96" s="17">
        <v>5</v>
      </c>
      <c r="Z96" s="17">
        <v>5</v>
      </c>
      <c r="AB96" s="17">
        <v>5</v>
      </c>
      <c r="AC96" s="17">
        <v>5</v>
      </c>
      <c r="AD96" s="17">
        <v>5</v>
      </c>
      <c r="AE96" s="17">
        <v>5</v>
      </c>
      <c r="AF96" s="17">
        <v>4</v>
      </c>
      <c r="AI96" s="20">
        <f t="shared" si="25"/>
        <v>25</v>
      </c>
      <c r="AJ96" s="20">
        <f t="shared" si="26"/>
        <v>25</v>
      </c>
      <c r="AK96" s="20">
        <f t="shared" si="27"/>
        <v>100</v>
      </c>
      <c r="AL96" s="20">
        <f t="shared" si="28"/>
        <v>3</v>
      </c>
      <c r="AM96" s="20" t="str">
        <f t="shared" si="29"/>
        <v>Y</v>
      </c>
      <c r="AN96" s="20">
        <f t="shared" si="30"/>
        <v>19</v>
      </c>
      <c r="AO96" s="20">
        <f t="shared" si="31"/>
        <v>25</v>
      </c>
      <c r="AP96" s="20">
        <f t="shared" si="32"/>
        <v>76</v>
      </c>
      <c r="AQ96" s="20">
        <f t="shared" si="33"/>
        <v>3</v>
      </c>
      <c r="AR96" s="20" t="str">
        <f t="shared" si="34"/>
        <v>Y</v>
      </c>
      <c r="AS96" s="20">
        <f t="shared" si="35"/>
        <v>25</v>
      </c>
      <c r="AT96" s="20">
        <f t="shared" si="36"/>
        <v>25</v>
      </c>
      <c r="AU96" s="20">
        <f t="shared" si="37"/>
        <v>100</v>
      </c>
      <c r="AV96" s="20">
        <f t="shared" si="38"/>
        <v>3</v>
      </c>
      <c r="AW96" s="20" t="str">
        <f t="shared" si="39"/>
        <v>Y</v>
      </c>
      <c r="AX96" s="20">
        <f t="shared" si="40"/>
        <v>25</v>
      </c>
      <c r="AY96" s="20">
        <f t="shared" si="41"/>
        <v>25</v>
      </c>
      <c r="AZ96" s="20">
        <f t="shared" si="42"/>
        <v>100</v>
      </c>
      <c r="BA96" s="20">
        <f t="shared" si="43"/>
        <v>3</v>
      </c>
      <c r="BB96" s="20" t="str">
        <f t="shared" si="44"/>
        <v>Y</v>
      </c>
      <c r="BC96" s="20">
        <f t="shared" si="45"/>
        <v>21</v>
      </c>
      <c r="BD96" s="20">
        <f t="shared" si="46"/>
        <v>25</v>
      </c>
      <c r="BE96" s="20">
        <f t="shared" si="47"/>
        <v>84</v>
      </c>
      <c r="BF96" s="20">
        <f t="shared" si="48"/>
        <v>3</v>
      </c>
      <c r="BG96" s="20" t="str">
        <f t="shared" si="49"/>
        <v>Y</v>
      </c>
    </row>
    <row r="97" spans="1:59" x14ac:dyDescent="0.25">
      <c r="A97" s="29">
        <v>82</v>
      </c>
      <c r="B97" s="61">
        <v>2000820100087</v>
      </c>
      <c r="C97" s="14" t="s">
        <v>203</v>
      </c>
      <c r="D97" s="17">
        <v>5</v>
      </c>
      <c r="E97" s="17">
        <v>3</v>
      </c>
      <c r="F97" s="17">
        <v>5</v>
      </c>
      <c r="G97" s="17">
        <v>5</v>
      </c>
      <c r="H97" s="17">
        <v>4</v>
      </c>
      <c r="J97" s="17">
        <v>5</v>
      </c>
      <c r="K97" s="17">
        <v>5</v>
      </c>
      <c r="L97" s="17">
        <v>5</v>
      </c>
      <c r="M97" s="17">
        <v>5</v>
      </c>
      <c r="N97" s="17">
        <v>5</v>
      </c>
      <c r="P97" s="17">
        <v>5</v>
      </c>
      <c r="Q97" s="17">
        <v>5</v>
      </c>
      <c r="R97" s="17">
        <v>5</v>
      </c>
      <c r="S97" s="17">
        <v>4</v>
      </c>
      <c r="T97" s="17">
        <v>3</v>
      </c>
      <c r="V97" s="17">
        <v>5</v>
      </c>
      <c r="W97" s="17">
        <v>2</v>
      </c>
      <c r="X97" s="17">
        <v>5</v>
      </c>
      <c r="Y97" s="17">
        <v>5</v>
      </c>
      <c r="Z97" s="17">
        <v>5</v>
      </c>
      <c r="AB97" s="17">
        <v>3</v>
      </c>
      <c r="AC97" s="17">
        <v>3</v>
      </c>
      <c r="AD97" s="17">
        <v>4</v>
      </c>
      <c r="AE97" s="17">
        <v>5</v>
      </c>
      <c r="AF97" s="17">
        <v>4</v>
      </c>
      <c r="AI97" s="20">
        <f t="shared" si="25"/>
        <v>23</v>
      </c>
      <c r="AJ97" s="20">
        <f t="shared" si="26"/>
        <v>25</v>
      </c>
      <c r="AK97" s="20">
        <f t="shared" si="27"/>
        <v>92</v>
      </c>
      <c r="AL97" s="20">
        <f t="shared" si="28"/>
        <v>3</v>
      </c>
      <c r="AM97" s="20" t="str">
        <f t="shared" si="29"/>
        <v>Y</v>
      </c>
      <c r="AN97" s="20">
        <f t="shared" si="30"/>
        <v>18</v>
      </c>
      <c r="AO97" s="20">
        <f t="shared" si="31"/>
        <v>25</v>
      </c>
      <c r="AP97" s="20">
        <f t="shared" si="32"/>
        <v>72</v>
      </c>
      <c r="AQ97" s="20">
        <f t="shared" si="33"/>
        <v>3</v>
      </c>
      <c r="AR97" s="20" t="str">
        <f t="shared" si="34"/>
        <v>Y</v>
      </c>
      <c r="AS97" s="20">
        <f t="shared" si="35"/>
        <v>24</v>
      </c>
      <c r="AT97" s="20">
        <f t="shared" si="36"/>
        <v>25</v>
      </c>
      <c r="AU97" s="20">
        <f t="shared" si="37"/>
        <v>96</v>
      </c>
      <c r="AV97" s="20">
        <f t="shared" si="38"/>
        <v>3</v>
      </c>
      <c r="AW97" s="20" t="str">
        <f t="shared" si="39"/>
        <v>Y</v>
      </c>
      <c r="AX97" s="20">
        <f t="shared" si="40"/>
        <v>24</v>
      </c>
      <c r="AY97" s="20">
        <f t="shared" si="41"/>
        <v>25</v>
      </c>
      <c r="AZ97" s="20">
        <f t="shared" si="42"/>
        <v>96</v>
      </c>
      <c r="BA97" s="20">
        <f t="shared" si="43"/>
        <v>3</v>
      </c>
      <c r="BB97" s="20" t="str">
        <f t="shared" si="44"/>
        <v>Y</v>
      </c>
      <c r="BC97" s="20">
        <f t="shared" si="45"/>
        <v>21</v>
      </c>
      <c r="BD97" s="20">
        <f t="shared" si="46"/>
        <v>25</v>
      </c>
      <c r="BE97" s="20">
        <f t="shared" si="47"/>
        <v>84</v>
      </c>
      <c r="BF97" s="20">
        <f t="shared" si="48"/>
        <v>3</v>
      </c>
      <c r="BG97" s="20" t="str">
        <f t="shared" si="49"/>
        <v>Y</v>
      </c>
    </row>
    <row r="98" spans="1:59" x14ac:dyDescent="0.25">
      <c r="A98" s="29">
        <v>83</v>
      </c>
      <c r="B98" s="61">
        <v>2000820100088</v>
      </c>
      <c r="C98" s="14" t="s">
        <v>204</v>
      </c>
      <c r="D98" s="17">
        <v>5</v>
      </c>
      <c r="E98" s="17">
        <v>5</v>
      </c>
      <c r="F98" s="17">
        <v>4</v>
      </c>
      <c r="G98" s="17">
        <v>3</v>
      </c>
      <c r="H98" s="17">
        <v>5</v>
      </c>
      <c r="J98" s="17">
        <v>3</v>
      </c>
      <c r="K98" s="17">
        <v>5</v>
      </c>
      <c r="L98" s="17">
        <v>3</v>
      </c>
      <c r="M98" s="17">
        <v>5</v>
      </c>
      <c r="N98" s="17">
        <v>5</v>
      </c>
      <c r="P98" s="17">
        <v>5</v>
      </c>
      <c r="Q98" s="17">
        <v>5</v>
      </c>
      <c r="R98" s="17">
        <v>3</v>
      </c>
      <c r="S98" s="17">
        <v>4</v>
      </c>
      <c r="T98" s="17">
        <v>3</v>
      </c>
      <c r="V98" s="17">
        <v>5</v>
      </c>
      <c r="W98" s="17">
        <v>2</v>
      </c>
      <c r="X98" s="17">
        <v>3</v>
      </c>
      <c r="Y98" s="17">
        <v>5</v>
      </c>
      <c r="Z98" s="17">
        <v>5</v>
      </c>
      <c r="AB98" s="17">
        <v>5</v>
      </c>
      <c r="AC98" s="17">
        <v>3</v>
      </c>
      <c r="AD98" s="17">
        <v>4</v>
      </c>
      <c r="AE98" s="17">
        <v>4</v>
      </c>
      <c r="AF98" s="17">
        <v>4</v>
      </c>
      <c r="AI98" s="20">
        <f t="shared" si="25"/>
        <v>23</v>
      </c>
      <c r="AJ98" s="20">
        <f t="shared" si="26"/>
        <v>25</v>
      </c>
      <c r="AK98" s="20">
        <f t="shared" si="27"/>
        <v>92</v>
      </c>
      <c r="AL98" s="20">
        <f t="shared" si="28"/>
        <v>3</v>
      </c>
      <c r="AM98" s="20" t="str">
        <f t="shared" si="29"/>
        <v>Y</v>
      </c>
      <c r="AN98" s="20">
        <f t="shared" si="30"/>
        <v>20</v>
      </c>
      <c r="AO98" s="20">
        <f t="shared" si="31"/>
        <v>25</v>
      </c>
      <c r="AP98" s="20">
        <f t="shared" si="32"/>
        <v>80</v>
      </c>
      <c r="AQ98" s="20">
        <f t="shared" si="33"/>
        <v>3</v>
      </c>
      <c r="AR98" s="20" t="str">
        <f t="shared" si="34"/>
        <v>Y</v>
      </c>
      <c r="AS98" s="20">
        <f t="shared" si="35"/>
        <v>17</v>
      </c>
      <c r="AT98" s="20">
        <f t="shared" si="36"/>
        <v>25</v>
      </c>
      <c r="AU98" s="20">
        <f t="shared" si="37"/>
        <v>68</v>
      </c>
      <c r="AV98" s="20">
        <f t="shared" si="38"/>
        <v>3</v>
      </c>
      <c r="AW98" s="20" t="str">
        <f t="shared" si="39"/>
        <v>Y</v>
      </c>
      <c r="AX98" s="20">
        <f t="shared" si="40"/>
        <v>21</v>
      </c>
      <c r="AY98" s="20">
        <f t="shared" si="41"/>
        <v>25</v>
      </c>
      <c r="AZ98" s="20">
        <f t="shared" si="42"/>
        <v>84</v>
      </c>
      <c r="BA98" s="20">
        <f t="shared" si="43"/>
        <v>3</v>
      </c>
      <c r="BB98" s="20" t="str">
        <f t="shared" si="44"/>
        <v>Y</v>
      </c>
      <c r="BC98" s="20">
        <f t="shared" si="45"/>
        <v>22</v>
      </c>
      <c r="BD98" s="20">
        <f t="shared" si="46"/>
        <v>25</v>
      </c>
      <c r="BE98" s="20">
        <f t="shared" si="47"/>
        <v>88</v>
      </c>
      <c r="BF98" s="20">
        <f t="shared" si="48"/>
        <v>3</v>
      </c>
      <c r="BG98" s="20" t="str">
        <f t="shared" si="49"/>
        <v>Y</v>
      </c>
    </row>
    <row r="99" spans="1:59" x14ac:dyDescent="0.25">
      <c r="A99" s="29">
        <v>84</v>
      </c>
      <c r="B99" s="61">
        <v>2000820100089</v>
      </c>
      <c r="C99" s="14" t="s">
        <v>205</v>
      </c>
      <c r="D99" s="17">
        <v>5</v>
      </c>
      <c r="E99" s="17">
        <v>5</v>
      </c>
      <c r="F99" s="17">
        <v>4</v>
      </c>
      <c r="G99" s="17">
        <v>5</v>
      </c>
      <c r="H99" s="17">
        <v>4</v>
      </c>
      <c r="J99" s="17">
        <v>5</v>
      </c>
      <c r="K99" s="17">
        <v>3</v>
      </c>
      <c r="L99" s="17">
        <v>4</v>
      </c>
      <c r="M99" s="17">
        <v>5</v>
      </c>
      <c r="N99" s="17">
        <v>5</v>
      </c>
      <c r="P99" s="17">
        <v>5</v>
      </c>
      <c r="Q99" s="17">
        <v>5</v>
      </c>
      <c r="R99" s="17">
        <v>4</v>
      </c>
      <c r="S99" s="17">
        <v>4</v>
      </c>
      <c r="T99" s="17">
        <v>3</v>
      </c>
      <c r="V99" s="17">
        <v>5</v>
      </c>
      <c r="W99" s="17">
        <v>2</v>
      </c>
      <c r="X99" s="17">
        <v>5</v>
      </c>
      <c r="Y99" s="17">
        <v>5</v>
      </c>
      <c r="Z99" s="17">
        <v>5</v>
      </c>
      <c r="AB99" s="17">
        <v>4</v>
      </c>
      <c r="AC99" s="17">
        <v>3</v>
      </c>
      <c r="AD99" s="17">
        <v>5</v>
      </c>
      <c r="AE99" s="17">
        <v>5</v>
      </c>
      <c r="AF99" s="17">
        <v>3</v>
      </c>
      <c r="AI99" s="20">
        <f t="shared" si="25"/>
        <v>24</v>
      </c>
      <c r="AJ99" s="20">
        <f t="shared" si="26"/>
        <v>25</v>
      </c>
      <c r="AK99" s="20">
        <f t="shared" si="27"/>
        <v>96</v>
      </c>
      <c r="AL99" s="20">
        <f t="shared" si="28"/>
        <v>3</v>
      </c>
      <c r="AM99" s="20" t="str">
        <f t="shared" si="29"/>
        <v>Y</v>
      </c>
      <c r="AN99" s="20">
        <f t="shared" si="30"/>
        <v>18</v>
      </c>
      <c r="AO99" s="20">
        <f t="shared" si="31"/>
        <v>25</v>
      </c>
      <c r="AP99" s="20">
        <f t="shared" si="32"/>
        <v>72</v>
      </c>
      <c r="AQ99" s="20">
        <f t="shared" si="33"/>
        <v>3</v>
      </c>
      <c r="AR99" s="20" t="str">
        <f t="shared" si="34"/>
        <v>Y</v>
      </c>
      <c r="AS99" s="20">
        <f t="shared" si="35"/>
        <v>22</v>
      </c>
      <c r="AT99" s="20">
        <f t="shared" si="36"/>
        <v>25</v>
      </c>
      <c r="AU99" s="20">
        <f t="shared" si="37"/>
        <v>88</v>
      </c>
      <c r="AV99" s="20">
        <f t="shared" si="38"/>
        <v>3</v>
      </c>
      <c r="AW99" s="20" t="str">
        <f t="shared" si="39"/>
        <v>Y</v>
      </c>
      <c r="AX99" s="20">
        <f t="shared" si="40"/>
        <v>24</v>
      </c>
      <c r="AY99" s="20">
        <f t="shared" si="41"/>
        <v>25</v>
      </c>
      <c r="AZ99" s="20">
        <f t="shared" si="42"/>
        <v>96</v>
      </c>
      <c r="BA99" s="20">
        <f t="shared" si="43"/>
        <v>3</v>
      </c>
      <c r="BB99" s="20" t="str">
        <f t="shared" si="44"/>
        <v>Y</v>
      </c>
      <c r="BC99" s="20">
        <f t="shared" si="45"/>
        <v>20</v>
      </c>
      <c r="BD99" s="20">
        <f t="shared" si="46"/>
        <v>25</v>
      </c>
      <c r="BE99" s="20">
        <f t="shared" si="47"/>
        <v>80</v>
      </c>
      <c r="BF99" s="20">
        <f t="shared" si="48"/>
        <v>3</v>
      </c>
      <c r="BG99" s="20" t="str">
        <f t="shared" si="49"/>
        <v>Y</v>
      </c>
    </row>
    <row r="100" spans="1:59" x14ac:dyDescent="0.25">
      <c r="A100" s="29">
        <v>85</v>
      </c>
      <c r="B100" s="61">
        <v>2000820100090</v>
      </c>
      <c r="C100" s="14" t="s">
        <v>206</v>
      </c>
      <c r="D100" s="17">
        <v>5</v>
      </c>
      <c r="E100" s="17">
        <v>5</v>
      </c>
      <c r="F100" s="17">
        <v>5</v>
      </c>
      <c r="G100" s="17">
        <v>5</v>
      </c>
      <c r="H100" s="17">
        <v>4</v>
      </c>
      <c r="J100" s="17">
        <v>5</v>
      </c>
      <c r="K100" s="17">
        <v>5</v>
      </c>
      <c r="L100" s="17">
        <v>4</v>
      </c>
      <c r="M100" s="17">
        <v>5</v>
      </c>
      <c r="N100" s="17">
        <v>5</v>
      </c>
      <c r="P100" s="17">
        <v>4</v>
      </c>
      <c r="Q100" s="17">
        <v>4</v>
      </c>
      <c r="R100" s="17">
        <v>4</v>
      </c>
      <c r="S100" s="17">
        <v>5</v>
      </c>
      <c r="T100" s="17">
        <v>4</v>
      </c>
      <c r="V100" s="17">
        <v>5</v>
      </c>
      <c r="W100" s="17">
        <v>2</v>
      </c>
      <c r="X100" s="17">
        <v>5</v>
      </c>
      <c r="Y100" s="17">
        <v>5</v>
      </c>
      <c r="Z100" s="17">
        <v>5</v>
      </c>
      <c r="AB100" s="17">
        <v>5</v>
      </c>
      <c r="AC100" s="17">
        <v>3</v>
      </c>
      <c r="AD100" s="17">
        <v>5</v>
      </c>
      <c r="AE100" s="17">
        <v>5</v>
      </c>
      <c r="AF100" s="17">
        <v>3</v>
      </c>
      <c r="AI100" s="20">
        <f t="shared" si="25"/>
        <v>24</v>
      </c>
      <c r="AJ100" s="20">
        <f t="shared" si="26"/>
        <v>25</v>
      </c>
      <c r="AK100" s="20">
        <f t="shared" si="27"/>
        <v>96</v>
      </c>
      <c r="AL100" s="20">
        <f t="shared" si="28"/>
        <v>3</v>
      </c>
      <c r="AM100" s="20" t="str">
        <f t="shared" si="29"/>
        <v>Y</v>
      </c>
      <c r="AN100" s="20">
        <f t="shared" si="30"/>
        <v>19</v>
      </c>
      <c r="AO100" s="20">
        <f t="shared" si="31"/>
        <v>25</v>
      </c>
      <c r="AP100" s="20">
        <f t="shared" si="32"/>
        <v>76</v>
      </c>
      <c r="AQ100" s="20">
        <f t="shared" si="33"/>
        <v>3</v>
      </c>
      <c r="AR100" s="20" t="str">
        <f t="shared" si="34"/>
        <v>Y</v>
      </c>
      <c r="AS100" s="20">
        <f t="shared" si="35"/>
        <v>23</v>
      </c>
      <c r="AT100" s="20">
        <f t="shared" si="36"/>
        <v>25</v>
      </c>
      <c r="AU100" s="20">
        <f t="shared" si="37"/>
        <v>92</v>
      </c>
      <c r="AV100" s="20">
        <f t="shared" si="38"/>
        <v>3</v>
      </c>
      <c r="AW100" s="20" t="str">
        <f t="shared" si="39"/>
        <v>Y</v>
      </c>
      <c r="AX100" s="20">
        <f t="shared" si="40"/>
        <v>25</v>
      </c>
      <c r="AY100" s="20">
        <f t="shared" si="41"/>
        <v>25</v>
      </c>
      <c r="AZ100" s="20">
        <f t="shared" si="42"/>
        <v>100</v>
      </c>
      <c r="BA100" s="20">
        <f t="shared" si="43"/>
        <v>3</v>
      </c>
      <c r="BB100" s="20" t="str">
        <f t="shared" si="44"/>
        <v>Y</v>
      </c>
      <c r="BC100" s="20">
        <f t="shared" si="45"/>
        <v>21</v>
      </c>
      <c r="BD100" s="20">
        <f t="shared" si="46"/>
        <v>25</v>
      </c>
      <c r="BE100" s="20">
        <f t="shared" si="47"/>
        <v>84</v>
      </c>
      <c r="BF100" s="20">
        <f t="shared" si="48"/>
        <v>3</v>
      </c>
      <c r="BG100" s="20" t="str">
        <f t="shared" si="49"/>
        <v>Y</v>
      </c>
    </row>
    <row r="101" spans="1:59" x14ac:dyDescent="0.25">
      <c r="A101" s="29">
        <v>86</v>
      </c>
      <c r="B101" s="61">
        <v>2000820100091</v>
      </c>
      <c r="C101" s="14" t="s">
        <v>207</v>
      </c>
      <c r="D101" s="17">
        <v>5</v>
      </c>
      <c r="E101" s="17">
        <v>4</v>
      </c>
      <c r="F101" s="17">
        <v>5</v>
      </c>
      <c r="G101" s="17">
        <v>5</v>
      </c>
      <c r="H101" s="17">
        <v>4</v>
      </c>
      <c r="J101" s="17">
        <v>5</v>
      </c>
      <c r="K101" s="17">
        <v>4</v>
      </c>
      <c r="L101" s="17">
        <v>5</v>
      </c>
      <c r="M101" s="17">
        <v>5</v>
      </c>
      <c r="N101" s="17">
        <v>5</v>
      </c>
      <c r="P101" s="17">
        <v>5</v>
      </c>
      <c r="Q101" s="17">
        <v>5</v>
      </c>
      <c r="R101" s="17">
        <v>5</v>
      </c>
      <c r="S101" s="17">
        <v>4</v>
      </c>
      <c r="T101" s="17">
        <v>4</v>
      </c>
      <c r="V101" s="17">
        <v>5</v>
      </c>
      <c r="W101" s="17">
        <v>2</v>
      </c>
      <c r="X101" s="17">
        <v>5</v>
      </c>
      <c r="Y101" s="17">
        <v>5</v>
      </c>
      <c r="Z101" s="17">
        <v>5</v>
      </c>
      <c r="AB101" s="17">
        <v>5</v>
      </c>
      <c r="AC101" s="17">
        <v>4</v>
      </c>
      <c r="AD101" s="17">
        <v>3</v>
      </c>
      <c r="AE101" s="17">
        <v>4</v>
      </c>
      <c r="AF101" s="17">
        <v>3</v>
      </c>
      <c r="AI101" s="20">
        <f t="shared" si="25"/>
        <v>25</v>
      </c>
      <c r="AJ101" s="20">
        <f t="shared" si="26"/>
        <v>25</v>
      </c>
      <c r="AK101" s="20">
        <f t="shared" si="27"/>
        <v>100</v>
      </c>
      <c r="AL101" s="20">
        <f t="shared" si="28"/>
        <v>3</v>
      </c>
      <c r="AM101" s="20" t="str">
        <f t="shared" si="29"/>
        <v>Y</v>
      </c>
      <c r="AN101" s="20">
        <f t="shared" si="30"/>
        <v>19</v>
      </c>
      <c r="AO101" s="20">
        <f t="shared" si="31"/>
        <v>25</v>
      </c>
      <c r="AP101" s="20">
        <f t="shared" si="32"/>
        <v>76</v>
      </c>
      <c r="AQ101" s="20">
        <f t="shared" si="33"/>
        <v>3</v>
      </c>
      <c r="AR101" s="20" t="str">
        <f t="shared" si="34"/>
        <v>Y</v>
      </c>
      <c r="AS101" s="20">
        <f t="shared" si="35"/>
        <v>23</v>
      </c>
      <c r="AT101" s="20">
        <f t="shared" si="36"/>
        <v>25</v>
      </c>
      <c r="AU101" s="20">
        <f t="shared" si="37"/>
        <v>92</v>
      </c>
      <c r="AV101" s="20">
        <f t="shared" si="38"/>
        <v>3</v>
      </c>
      <c r="AW101" s="20" t="str">
        <f t="shared" si="39"/>
        <v>Y</v>
      </c>
      <c r="AX101" s="20">
        <f t="shared" si="40"/>
        <v>23</v>
      </c>
      <c r="AY101" s="20">
        <f t="shared" si="41"/>
        <v>25</v>
      </c>
      <c r="AZ101" s="20">
        <f t="shared" si="42"/>
        <v>92</v>
      </c>
      <c r="BA101" s="20">
        <f t="shared" si="43"/>
        <v>3</v>
      </c>
      <c r="BB101" s="20" t="str">
        <f t="shared" si="44"/>
        <v>Y</v>
      </c>
      <c r="BC101" s="20">
        <f t="shared" si="45"/>
        <v>21</v>
      </c>
      <c r="BD101" s="20">
        <f t="shared" si="46"/>
        <v>25</v>
      </c>
      <c r="BE101" s="20">
        <f t="shared" si="47"/>
        <v>84</v>
      </c>
      <c r="BF101" s="20">
        <f t="shared" si="48"/>
        <v>3</v>
      </c>
      <c r="BG101" s="20" t="str">
        <f t="shared" si="49"/>
        <v>Y</v>
      </c>
    </row>
    <row r="102" spans="1:59" x14ac:dyDescent="0.25">
      <c r="A102" s="29">
        <v>87</v>
      </c>
      <c r="B102" s="61">
        <v>2000820100092</v>
      </c>
      <c r="C102" s="14" t="s">
        <v>208</v>
      </c>
      <c r="D102" s="17">
        <v>5</v>
      </c>
      <c r="E102" s="17">
        <v>5</v>
      </c>
      <c r="F102" s="17">
        <v>5</v>
      </c>
      <c r="G102" s="17">
        <v>4</v>
      </c>
      <c r="H102" s="17">
        <v>2</v>
      </c>
      <c r="J102" s="17">
        <v>4</v>
      </c>
      <c r="K102" s="17">
        <v>5</v>
      </c>
      <c r="L102" s="17">
        <v>1</v>
      </c>
      <c r="M102" s="17">
        <v>5</v>
      </c>
      <c r="N102" s="17">
        <v>2</v>
      </c>
      <c r="P102" s="17">
        <v>4</v>
      </c>
      <c r="Q102" s="17">
        <v>5</v>
      </c>
      <c r="R102" s="17">
        <v>1</v>
      </c>
      <c r="S102" s="17">
        <v>5</v>
      </c>
      <c r="T102" s="17">
        <v>5</v>
      </c>
      <c r="V102" s="17">
        <v>5</v>
      </c>
      <c r="W102" s="17">
        <v>2</v>
      </c>
      <c r="X102" s="17">
        <v>4</v>
      </c>
      <c r="Y102" s="17">
        <v>2</v>
      </c>
      <c r="Z102" s="17">
        <v>5</v>
      </c>
      <c r="AB102" s="17">
        <v>5</v>
      </c>
      <c r="AC102" s="17">
        <v>1</v>
      </c>
      <c r="AD102" s="17">
        <v>4</v>
      </c>
      <c r="AE102" s="17">
        <v>2</v>
      </c>
      <c r="AF102" s="17">
        <v>2</v>
      </c>
      <c r="AI102" s="20">
        <f>SUMIFS(D102:AF102,$D$13:$AF$13,"=CO1")</f>
        <v>23</v>
      </c>
      <c r="AJ102" s="20">
        <f>(SUMIFS($D$15:$AF$15,$D$13:$AF$13,"=CO1")-SUMIFS($D$15:$AF$15,$D$13:$AF$13,"=CO1",D102:AF102,""))</f>
        <v>25</v>
      </c>
      <c r="AK102" s="20">
        <f>IF(AJ102,ROUND((AI102/AJ102)*100,2),"")</f>
        <v>92</v>
      </c>
      <c r="AL102" s="20">
        <f>IF(AK102&gt;=60,3,IF(AK102&gt;=40,2,1))</f>
        <v>3</v>
      </c>
      <c r="AM102" s="20" t="str">
        <f>IF(AL102=3,"Y","N")</f>
        <v>Y</v>
      </c>
      <c r="AN102" s="20">
        <f>SUMIFS(D102:AF102,$D$13:$AF$13,"=CO2")</f>
        <v>18</v>
      </c>
      <c r="AO102" s="20">
        <f>(SUMIFS($D$15:$AF$15,$D$13:$AF$13,"=CO2")-SUMIFS($D$15:$AF$15,$D$13:$AF$13,"=CO2",D102:AF102,""))</f>
        <v>25</v>
      </c>
      <c r="AP102" s="20">
        <f>IF(AO102,ROUND((AN102/AO102)*100,2),"")</f>
        <v>72</v>
      </c>
      <c r="AQ102" s="20">
        <f>IF(AP102&gt;=60,3,IF(AP102&gt;=40,2,1))</f>
        <v>3</v>
      </c>
      <c r="AR102" s="20" t="str">
        <f>IF(AQ102=3,"Y","N")</f>
        <v>Y</v>
      </c>
      <c r="AS102" s="20">
        <f>SUMIFS(D102:AF102,$D$13:$AF$13,"=CO3")</f>
        <v>15</v>
      </c>
      <c r="AT102" s="20">
        <f>(SUMIFS($D$15:$AF$15,$D$13:$AF$13,"=CO3")-SUMIFS($D$15:$AF$15,$D$13:$AF$13,"=CO3",D102:AF102,""))</f>
        <v>25</v>
      </c>
      <c r="AU102" s="20">
        <f>IF(AT102,ROUND((AS102/AT102)*100,2),"")</f>
        <v>60</v>
      </c>
      <c r="AV102" s="20">
        <f>IF(AU102&gt;=60,3,IF(AU102&gt;=40,2,1))</f>
        <v>3</v>
      </c>
      <c r="AW102" s="20" t="str">
        <f>IF(AV102=3,"Y","N")</f>
        <v>Y</v>
      </c>
      <c r="AX102" s="20">
        <f>SUMIFS(D102:AF102,$D$13:$AF$13,"=CO4")</f>
        <v>18</v>
      </c>
      <c r="AY102" s="20">
        <f>(SUMIFS($D$15:$AF$15,$D$13:$AF$13,"=CO4")-SUMIFS($D$15:$AF$15,$D$13:$AF$13,"=CO4",D102:AF102,""))</f>
        <v>25</v>
      </c>
      <c r="AZ102" s="20">
        <f>IF(AY102,ROUND((AX102/AY102)*100,2),"")</f>
        <v>72</v>
      </c>
      <c r="BA102" s="20">
        <f>IF(AZ102&gt;=60,3,IF(AZ102&gt;=40,2,1))</f>
        <v>3</v>
      </c>
      <c r="BB102" s="20" t="str">
        <f>IF(BA102=3,"Y","N")</f>
        <v>Y</v>
      </c>
      <c r="BC102" s="20">
        <f>SUMIFS(D102:AF102,$D$13:$AF$13,"=CO5")</f>
        <v>16</v>
      </c>
      <c r="BD102" s="20">
        <f>(SUMIFS($D$15:$AF$15,$D$13:$AF$13,"=CO5")-SUMIFS($D$15:$AF$15,$D$13:$AF$13,"=CO5",D102:AF102,""))</f>
        <v>25</v>
      </c>
      <c r="BE102" s="20">
        <f>IF(BD102,ROUND((BC102/BD102)*100,2),"")</f>
        <v>64</v>
      </c>
      <c r="BF102" s="20">
        <f>IF(BE102&gt;=60,3,IF(BE102&gt;=40,2,1))</f>
        <v>3</v>
      </c>
      <c r="BG102" s="20" t="str">
        <f>IF(BF102=3,"Y","N")</f>
        <v>Y</v>
      </c>
    </row>
    <row r="103" spans="1:59" x14ac:dyDescent="0.25">
      <c r="A103" s="29">
        <v>88</v>
      </c>
      <c r="B103" s="61">
        <v>2000820100093</v>
      </c>
      <c r="C103" s="14" t="s">
        <v>209</v>
      </c>
      <c r="D103" s="17">
        <v>5</v>
      </c>
      <c r="E103" s="17">
        <v>4</v>
      </c>
      <c r="F103" s="17">
        <v>4</v>
      </c>
      <c r="G103" s="17">
        <v>3</v>
      </c>
      <c r="H103" s="17">
        <v>3</v>
      </c>
      <c r="J103" s="17">
        <v>3</v>
      </c>
      <c r="K103" s="17">
        <v>5</v>
      </c>
      <c r="L103" s="17">
        <v>2</v>
      </c>
      <c r="M103" s="17">
        <v>5</v>
      </c>
      <c r="N103" s="17">
        <v>2</v>
      </c>
      <c r="P103" s="17">
        <v>5</v>
      </c>
      <c r="Q103" s="17">
        <v>5</v>
      </c>
      <c r="R103" s="17">
        <v>2</v>
      </c>
      <c r="S103" s="17">
        <v>5</v>
      </c>
      <c r="T103" s="17">
        <v>5</v>
      </c>
      <c r="V103" s="17">
        <v>5</v>
      </c>
      <c r="W103" s="17">
        <v>1</v>
      </c>
      <c r="X103" s="17">
        <v>3</v>
      </c>
      <c r="Y103" s="17">
        <v>5</v>
      </c>
      <c r="Z103" s="17">
        <v>5</v>
      </c>
      <c r="AB103" s="17">
        <v>4</v>
      </c>
      <c r="AC103" s="17">
        <v>2</v>
      </c>
      <c r="AD103" s="17">
        <v>3</v>
      </c>
      <c r="AE103" s="17">
        <v>5</v>
      </c>
      <c r="AF103" s="17">
        <v>3</v>
      </c>
      <c r="AI103" s="20">
        <f t="shared" ref="AI103:AI166" si="50">SUMIFS(D103:AF103,$D$13:$AF$13,"=CO1")</f>
        <v>22</v>
      </c>
      <c r="AJ103" s="20">
        <f t="shared" ref="AJ103:AJ166" si="51">(SUMIFS($D$15:$AF$15,$D$13:$AF$13,"=CO1")-SUMIFS($D$15:$AF$15,$D$13:$AF$13,"=CO1",D103:AF103,""))</f>
        <v>25</v>
      </c>
      <c r="AK103" s="20">
        <f t="shared" ref="AK103:AK166" si="52">IF(AJ103,ROUND((AI103/AJ103)*100,2),"")</f>
        <v>88</v>
      </c>
      <c r="AL103" s="20">
        <f t="shared" ref="AL103:AL166" si="53">IF(AK103&gt;=60,3,IF(AK103&gt;=40,2,1))</f>
        <v>3</v>
      </c>
      <c r="AM103" s="20" t="str">
        <f t="shared" ref="AM103:AM166" si="54">IF(AL103=3,"Y","N")</f>
        <v>Y</v>
      </c>
      <c r="AN103" s="20">
        <f t="shared" ref="AN103:AN166" si="55">SUMIFS(D103:AF103,$D$13:$AF$13,"=CO2")</f>
        <v>17</v>
      </c>
      <c r="AO103" s="20">
        <f t="shared" ref="AO103:AO166" si="56">(SUMIFS($D$15:$AF$15,$D$13:$AF$13,"=CO2")-SUMIFS($D$15:$AF$15,$D$13:$AF$13,"=CO2",D103:AF103,""))</f>
        <v>25</v>
      </c>
      <c r="AP103" s="20">
        <f t="shared" ref="AP103:AP166" si="57">IF(AO103,ROUND((AN103/AO103)*100,2),"")</f>
        <v>68</v>
      </c>
      <c r="AQ103" s="20">
        <f t="shared" ref="AQ103:AQ166" si="58">IF(AP103&gt;=60,3,IF(AP103&gt;=40,2,1))</f>
        <v>3</v>
      </c>
      <c r="AR103" s="20" t="str">
        <f t="shared" ref="AR103:AR166" si="59">IF(AQ103=3,"Y","N")</f>
        <v>Y</v>
      </c>
      <c r="AS103" s="20">
        <f t="shared" ref="AS103:AS166" si="60">SUMIFS(D103:AF103,$D$13:$AF$13,"=CO3")</f>
        <v>14</v>
      </c>
      <c r="AT103" s="20">
        <f t="shared" ref="AT103:AT166" si="61">(SUMIFS($D$15:$AF$15,$D$13:$AF$13,"=CO3")-SUMIFS($D$15:$AF$15,$D$13:$AF$13,"=CO3",D103:AF103,""))</f>
        <v>25</v>
      </c>
      <c r="AU103" s="20">
        <f t="shared" ref="AU103:AU166" si="62">IF(AT103,ROUND((AS103/AT103)*100,2),"")</f>
        <v>56</v>
      </c>
      <c r="AV103" s="20">
        <f t="shared" ref="AV103:AV166" si="63">IF(AU103&gt;=60,3,IF(AU103&gt;=40,2,1))</f>
        <v>2</v>
      </c>
      <c r="AW103" s="20" t="str">
        <f t="shared" ref="AW103:AW166" si="64">IF(AV103=3,"Y","N")</f>
        <v>N</v>
      </c>
      <c r="AX103" s="20">
        <f t="shared" ref="AX103:AX166" si="65">SUMIFS(D103:AF103,$D$13:$AF$13,"=CO4")</f>
        <v>23</v>
      </c>
      <c r="AY103" s="20">
        <f t="shared" ref="AY103:AY166" si="66">(SUMIFS($D$15:$AF$15,$D$13:$AF$13,"=CO4")-SUMIFS($D$15:$AF$15,$D$13:$AF$13,"=CO4",D103:AF103,""))</f>
        <v>25</v>
      </c>
      <c r="AZ103" s="20">
        <f t="shared" ref="AZ103:AZ166" si="67">IF(AY103,ROUND((AX103/AY103)*100,2),"")</f>
        <v>92</v>
      </c>
      <c r="BA103" s="20">
        <f t="shared" ref="BA103:BA166" si="68">IF(AZ103&gt;=60,3,IF(AZ103&gt;=40,2,1))</f>
        <v>3</v>
      </c>
      <c r="BB103" s="20" t="str">
        <f t="shared" ref="BB103:BB166" si="69">IF(BA103=3,"Y","N")</f>
        <v>Y</v>
      </c>
      <c r="BC103" s="20">
        <f t="shared" ref="BC103:BC166" si="70">SUMIFS(D103:AF103,$D$13:$AF$13,"=CO5")</f>
        <v>18</v>
      </c>
      <c r="BD103" s="20">
        <f t="shared" ref="BD103:BD166" si="71">(SUMIFS($D$15:$AF$15,$D$13:$AF$13,"=CO5")-SUMIFS($D$15:$AF$15,$D$13:$AF$13,"=CO5",D103:AF103,""))</f>
        <v>25</v>
      </c>
      <c r="BE103" s="20">
        <f t="shared" ref="BE103:BE166" si="72">IF(BD103,ROUND((BC103/BD103)*100,2),"")</f>
        <v>72</v>
      </c>
      <c r="BF103" s="20">
        <f t="shared" ref="BF103:BF166" si="73">IF(BE103&gt;=60,3,IF(BE103&gt;=40,2,1))</f>
        <v>3</v>
      </c>
      <c r="BG103" s="20" t="str">
        <f t="shared" ref="BG103:BG166" si="74">IF(BF103=3,"Y","N")</f>
        <v>Y</v>
      </c>
    </row>
    <row r="104" spans="1:59" x14ac:dyDescent="0.25">
      <c r="A104" s="29">
        <v>89</v>
      </c>
      <c r="B104" s="61">
        <v>2000820100094</v>
      </c>
      <c r="C104" s="14" t="s">
        <v>210</v>
      </c>
      <c r="D104" s="17">
        <v>5</v>
      </c>
      <c r="E104" s="17">
        <v>5</v>
      </c>
      <c r="F104" s="17">
        <v>3</v>
      </c>
      <c r="G104" s="17">
        <v>4</v>
      </c>
      <c r="H104" s="17">
        <v>4</v>
      </c>
      <c r="J104" s="17">
        <v>4</v>
      </c>
      <c r="K104" s="17">
        <v>5</v>
      </c>
      <c r="L104" s="17">
        <v>3</v>
      </c>
      <c r="M104" s="17">
        <v>5</v>
      </c>
      <c r="N104" s="17">
        <v>3</v>
      </c>
      <c r="P104" s="17">
        <v>3</v>
      </c>
      <c r="Q104" s="17">
        <v>3</v>
      </c>
      <c r="R104" s="17">
        <v>3</v>
      </c>
      <c r="S104" s="17">
        <v>3</v>
      </c>
      <c r="T104" s="17">
        <v>2</v>
      </c>
      <c r="V104" s="17">
        <v>5</v>
      </c>
      <c r="W104" s="17">
        <v>2</v>
      </c>
      <c r="X104" s="17">
        <v>4</v>
      </c>
      <c r="Y104" s="17">
        <v>5</v>
      </c>
      <c r="Z104" s="17">
        <v>5</v>
      </c>
      <c r="AB104" s="17">
        <v>3</v>
      </c>
      <c r="AC104" s="17">
        <v>3</v>
      </c>
      <c r="AD104" s="17">
        <v>4</v>
      </c>
      <c r="AE104" s="17">
        <v>5</v>
      </c>
      <c r="AF104" s="17">
        <v>2</v>
      </c>
      <c r="AI104" s="20">
        <f t="shared" si="50"/>
        <v>20</v>
      </c>
      <c r="AJ104" s="20">
        <f t="shared" si="51"/>
        <v>25</v>
      </c>
      <c r="AK104" s="20">
        <f t="shared" si="52"/>
        <v>80</v>
      </c>
      <c r="AL104" s="20">
        <f t="shared" si="53"/>
        <v>3</v>
      </c>
      <c r="AM104" s="20" t="str">
        <f t="shared" si="54"/>
        <v>Y</v>
      </c>
      <c r="AN104" s="20">
        <f t="shared" si="55"/>
        <v>18</v>
      </c>
      <c r="AO104" s="20">
        <f t="shared" si="56"/>
        <v>25</v>
      </c>
      <c r="AP104" s="20">
        <f t="shared" si="57"/>
        <v>72</v>
      </c>
      <c r="AQ104" s="20">
        <f t="shared" si="58"/>
        <v>3</v>
      </c>
      <c r="AR104" s="20" t="str">
        <f t="shared" si="59"/>
        <v>Y</v>
      </c>
      <c r="AS104" s="20">
        <f t="shared" si="60"/>
        <v>17</v>
      </c>
      <c r="AT104" s="20">
        <f t="shared" si="61"/>
        <v>25</v>
      </c>
      <c r="AU104" s="20">
        <f t="shared" si="62"/>
        <v>68</v>
      </c>
      <c r="AV104" s="20">
        <f t="shared" si="63"/>
        <v>3</v>
      </c>
      <c r="AW104" s="20" t="str">
        <f t="shared" si="64"/>
        <v>Y</v>
      </c>
      <c r="AX104" s="20">
        <f t="shared" si="65"/>
        <v>22</v>
      </c>
      <c r="AY104" s="20">
        <f t="shared" si="66"/>
        <v>25</v>
      </c>
      <c r="AZ104" s="20">
        <f t="shared" si="67"/>
        <v>88</v>
      </c>
      <c r="BA104" s="20">
        <f t="shared" si="68"/>
        <v>3</v>
      </c>
      <c r="BB104" s="20" t="str">
        <f t="shared" si="69"/>
        <v>Y</v>
      </c>
      <c r="BC104" s="20">
        <f t="shared" si="70"/>
        <v>16</v>
      </c>
      <c r="BD104" s="20">
        <f t="shared" si="71"/>
        <v>25</v>
      </c>
      <c r="BE104" s="20">
        <f t="shared" si="72"/>
        <v>64</v>
      </c>
      <c r="BF104" s="20">
        <f t="shared" si="73"/>
        <v>3</v>
      </c>
      <c r="BG104" s="20" t="str">
        <f t="shared" si="74"/>
        <v>Y</v>
      </c>
    </row>
    <row r="105" spans="1:59" x14ac:dyDescent="0.25">
      <c r="A105" s="29">
        <v>90</v>
      </c>
      <c r="B105" s="61">
        <v>2000820100095</v>
      </c>
      <c r="C105" s="14" t="s">
        <v>211</v>
      </c>
      <c r="D105" s="17">
        <v>5</v>
      </c>
      <c r="E105" s="17">
        <v>5</v>
      </c>
      <c r="F105" s="17">
        <v>4</v>
      </c>
      <c r="G105" s="17">
        <v>3</v>
      </c>
      <c r="H105" s="17">
        <v>3</v>
      </c>
      <c r="J105" s="17">
        <v>3</v>
      </c>
      <c r="K105" s="17">
        <v>5</v>
      </c>
      <c r="L105" s="17">
        <v>3</v>
      </c>
      <c r="M105" s="17">
        <v>5</v>
      </c>
      <c r="N105" s="17">
        <v>3</v>
      </c>
      <c r="P105" s="17">
        <v>5</v>
      </c>
      <c r="Q105" s="17">
        <v>5</v>
      </c>
      <c r="R105" s="17">
        <v>3</v>
      </c>
      <c r="S105" s="17">
        <v>4</v>
      </c>
      <c r="T105" s="17">
        <v>5</v>
      </c>
      <c r="V105" s="17">
        <v>5</v>
      </c>
      <c r="W105" s="17">
        <v>1</v>
      </c>
      <c r="X105" s="17">
        <v>3</v>
      </c>
      <c r="Y105" s="17">
        <v>3</v>
      </c>
      <c r="Z105" s="17">
        <v>5</v>
      </c>
      <c r="AB105" s="17">
        <v>4</v>
      </c>
      <c r="AC105" s="17">
        <v>2</v>
      </c>
      <c r="AD105" s="17">
        <v>3</v>
      </c>
      <c r="AE105" s="17">
        <v>3</v>
      </c>
      <c r="AF105" s="17">
        <v>3</v>
      </c>
      <c r="AI105" s="20">
        <f t="shared" si="50"/>
        <v>22</v>
      </c>
      <c r="AJ105" s="20">
        <f t="shared" si="51"/>
        <v>25</v>
      </c>
      <c r="AK105" s="20">
        <f t="shared" si="52"/>
        <v>88</v>
      </c>
      <c r="AL105" s="20">
        <f t="shared" si="53"/>
        <v>3</v>
      </c>
      <c r="AM105" s="20" t="str">
        <f t="shared" si="54"/>
        <v>Y</v>
      </c>
      <c r="AN105" s="20">
        <f t="shared" si="55"/>
        <v>18</v>
      </c>
      <c r="AO105" s="20">
        <f t="shared" si="56"/>
        <v>25</v>
      </c>
      <c r="AP105" s="20">
        <f t="shared" si="57"/>
        <v>72</v>
      </c>
      <c r="AQ105" s="20">
        <f t="shared" si="58"/>
        <v>3</v>
      </c>
      <c r="AR105" s="20" t="str">
        <f t="shared" si="59"/>
        <v>Y</v>
      </c>
      <c r="AS105" s="20">
        <f t="shared" si="60"/>
        <v>16</v>
      </c>
      <c r="AT105" s="20">
        <f t="shared" si="61"/>
        <v>25</v>
      </c>
      <c r="AU105" s="20">
        <f t="shared" si="62"/>
        <v>64</v>
      </c>
      <c r="AV105" s="20">
        <f t="shared" si="63"/>
        <v>3</v>
      </c>
      <c r="AW105" s="20" t="str">
        <f t="shared" si="64"/>
        <v>Y</v>
      </c>
      <c r="AX105" s="20">
        <f t="shared" si="65"/>
        <v>18</v>
      </c>
      <c r="AY105" s="20">
        <f t="shared" si="66"/>
        <v>25</v>
      </c>
      <c r="AZ105" s="20">
        <f t="shared" si="67"/>
        <v>72</v>
      </c>
      <c r="BA105" s="20">
        <f t="shared" si="68"/>
        <v>3</v>
      </c>
      <c r="BB105" s="20" t="str">
        <f t="shared" si="69"/>
        <v>Y</v>
      </c>
      <c r="BC105" s="20">
        <f t="shared" si="70"/>
        <v>19</v>
      </c>
      <c r="BD105" s="20">
        <f t="shared" si="71"/>
        <v>25</v>
      </c>
      <c r="BE105" s="20">
        <f t="shared" si="72"/>
        <v>76</v>
      </c>
      <c r="BF105" s="20">
        <f t="shared" si="73"/>
        <v>3</v>
      </c>
      <c r="BG105" s="20" t="str">
        <f t="shared" si="74"/>
        <v>Y</v>
      </c>
    </row>
    <row r="106" spans="1:59" x14ac:dyDescent="0.25">
      <c r="A106" s="29">
        <v>91</v>
      </c>
      <c r="B106" s="61">
        <v>2000820100096</v>
      </c>
      <c r="C106" s="14" t="s">
        <v>212</v>
      </c>
      <c r="D106" s="17">
        <v>5</v>
      </c>
      <c r="E106" s="17">
        <v>2</v>
      </c>
      <c r="F106" s="17">
        <v>1</v>
      </c>
      <c r="G106" s="17">
        <v>4</v>
      </c>
      <c r="H106" s="17">
        <v>5</v>
      </c>
      <c r="J106" s="17">
        <v>4</v>
      </c>
      <c r="K106" s="17">
        <v>5</v>
      </c>
      <c r="L106" s="17">
        <v>1</v>
      </c>
      <c r="M106" s="17">
        <v>5</v>
      </c>
      <c r="N106" s="17">
        <v>4</v>
      </c>
      <c r="P106" s="17">
        <v>4</v>
      </c>
      <c r="Q106" s="17">
        <v>4</v>
      </c>
      <c r="R106" s="17">
        <v>1</v>
      </c>
      <c r="S106" s="17">
        <v>3</v>
      </c>
      <c r="T106" s="17">
        <v>4</v>
      </c>
      <c r="V106" s="17">
        <v>5</v>
      </c>
      <c r="W106" s="17">
        <v>2</v>
      </c>
      <c r="X106" s="17">
        <v>4</v>
      </c>
      <c r="Y106" s="17">
        <v>5</v>
      </c>
      <c r="Z106" s="17">
        <v>5</v>
      </c>
      <c r="AB106" s="17">
        <v>3</v>
      </c>
      <c r="AC106" s="17">
        <v>1</v>
      </c>
      <c r="AD106" s="17">
        <v>4</v>
      </c>
      <c r="AE106" s="17">
        <v>5</v>
      </c>
      <c r="AF106" s="17">
        <v>4</v>
      </c>
      <c r="AI106" s="20">
        <f t="shared" si="50"/>
        <v>21</v>
      </c>
      <c r="AJ106" s="20">
        <f t="shared" si="51"/>
        <v>25</v>
      </c>
      <c r="AK106" s="20">
        <f t="shared" si="52"/>
        <v>84</v>
      </c>
      <c r="AL106" s="20">
        <f t="shared" si="53"/>
        <v>3</v>
      </c>
      <c r="AM106" s="20" t="str">
        <f t="shared" si="54"/>
        <v>Y</v>
      </c>
      <c r="AN106" s="20">
        <f t="shared" si="55"/>
        <v>14</v>
      </c>
      <c r="AO106" s="20">
        <f t="shared" si="56"/>
        <v>25</v>
      </c>
      <c r="AP106" s="20">
        <f t="shared" si="57"/>
        <v>56</v>
      </c>
      <c r="AQ106" s="20">
        <f t="shared" si="58"/>
        <v>2</v>
      </c>
      <c r="AR106" s="20" t="str">
        <f t="shared" si="59"/>
        <v>N</v>
      </c>
      <c r="AS106" s="20">
        <f t="shared" si="60"/>
        <v>11</v>
      </c>
      <c r="AT106" s="20">
        <f t="shared" si="61"/>
        <v>25</v>
      </c>
      <c r="AU106" s="20">
        <f t="shared" si="62"/>
        <v>44</v>
      </c>
      <c r="AV106" s="20">
        <f t="shared" si="63"/>
        <v>2</v>
      </c>
      <c r="AW106" s="20" t="str">
        <f t="shared" si="64"/>
        <v>N</v>
      </c>
      <c r="AX106" s="20">
        <f t="shared" si="65"/>
        <v>22</v>
      </c>
      <c r="AY106" s="20">
        <f t="shared" si="66"/>
        <v>25</v>
      </c>
      <c r="AZ106" s="20">
        <f t="shared" si="67"/>
        <v>88</v>
      </c>
      <c r="BA106" s="20">
        <f t="shared" si="68"/>
        <v>3</v>
      </c>
      <c r="BB106" s="20" t="str">
        <f t="shared" si="69"/>
        <v>Y</v>
      </c>
      <c r="BC106" s="20">
        <f t="shared" si="70"/>
        <v>22</v>
      </c>
      <c r="BD106" s="20">
        <f t="shared" si="71"/>
        <v>25</v>
      </c>
      <c r="BE106" s="20">
        <f t="shared" si="72"/>
        <v>88</v>
      </c>
      <c r="BF106" s="20">
        <f t="shared" si="73"/>
        <v>3</v>
      </c>
      <c r="BG106" s="20" t="str">
        <f t="shared" si="74"/>
        <v>Y</v>
      </c>
    </row>
    <row r="107" spans="1:59" x14ac:dyDescent="0.25">
      <c r="A107" s="29">
        <v>92</v>
      </c>
      <c r="B107" s="61">
        <v>2000820100097</v>
      </c>
      <c r="C107" s="14" t="s">
        <v>213</v>
      </c>
      <c r="D107" s="17">
        <v>5</v>
      </c>
      <c r="E107" s="17">
        <v>4</v>
      </c>
      <c r="F107" s="17">
        <v>2</v>
      </c>
      <c r="G107" s="17">
        <v>3</v>
      </c>
      <c r="H107" s="17">
        <v>4</v>
      </c>
      <c r="J107" s="17">
        <v>3</v>
      </c>
      <c r="K107" s="17">
        <v>5</v>
      </c>
      <c r="L107" s="17">
        <v>2</v>
      </c>
      <c r="M107" s="17">
        <v>5</v>
      </c>
      <c r="N107" s="17">
        <v>4</v>
      </c>
      <c r="P107" s="17">
        <v>5</v>
      </c>
      <c r="Q107" s="17">
        <v>5</v>
      </c>
      <c r="R107" s="17">
        <v>2</v>
      </c>
      <c r="S107" s="17">
        <v>5</v>
      </c>
      <c r="T107" s="17">
        <v>4</v>
      </c>
      <c r="V107" s="17">
        <v>5</v>
      </c>
      <c r="W107" s="17">
        <v>1</v>
      </c>
      <c r="X107" s="17">
        <v>3</v>
      </c>
      <c r="Y107" s="17">
        <v>5</v>
      </c>
      <c r="Z107" s="17">
        <v>5</v>
      </c>
      <c r="AB107" s="17">
        <v>4</v>
      </c>
      <c r="AC107" s="17">
        <v>2</v>
      </c>
      <c r="AD107" s="17">
        <v>3</v>
      </c>
      <c r="AE107" s="17">
        <v>5</v>
      </c>
      <c r="AF107" s="17">
        <v>4</v>
      </c>
      <c r="AI107" s="20">
        <f t="shared" si="50"/>
        <v>22</v>
      </c>
      <c r="AJ107" s="20">
        <f t="shared" si="51"/>
        <v>25</v>
      </c>
      <c r="AK107" s="20">
        <f t="shared" si="52"/>
        <v>88</v>
      </c>
      <c r="AL107" s="20">
        <f t="shared" si="53"/>
        <v>3</v>
      </c>
      <c r="AM107" s="20" t="str">
        <f t="shared" si="54"/>
        <v>Y</v>
      </c>
      <c r="AN107" s="20">
        <f t="shared" si="55"/>
        <v>17</v>
      </c>
      <c r="AO107" s="20">
        <f t="shared" si="56"/>
        <v>25</v>
      </c>
      <c r="AP107" s="20">
        <f t="shared" si="57"/>
        <v>68</v>
      </c>
      <c r="AQ107" s="20">
        <f t="shared" si="58"/>
        <v>3</v>
      </c>
      <c r="AR107" s="20" t="str">
        <f t="shared" si="59"/>
        <v>Y</v>
      </c>
      <c r="AS107" s="20">
        <f t="shared" si="60"/>
        <v>12</v>
      </c>
      <c r="AT107" s="20">
        <f t="shared" si="61"/>
        <v>25</v>
      </c>
      <c r="AU107" s="20">
        <f t="shared" si="62"/>
        <v>48</v>
      </c>
      <c r="AV107" s="20">
        <f t="shared" si="63"/>
        <v>2</v>
      </c>
      <c r="AW107" s="20" t="str">
        <f t="shared" si="64"/>
        <v>N</v>
      </c>
      <c r="AX107" s="20">
        <f t="shared" si="65"/>
        <v>23</v>
      </c>
      <c r="AY107" s="20">
        <f t="shared" si="66"/>
        <v>25</v>
      </c>
      <c r="AZ107" s="20">
        <f t="shared" si="67"/>
        <v>92</v>
      </c>
      <c r="BA107" s="20">
        <f t="shared" si="68"/>
        <v>3</v>
      </c>
      <c r="BB107" s="20" t="str">
        <f t="shared" si="69"/>
        <v>Y</v>
      </c>
      <c r="BC107" s="20">
        <f t="shared" si="70"/>
        <v>21</v>
      </c>
      <c r="BD107" s="20">
        <f t="shared" si="71"/>
        <v>25</v>
      </c>
      <c r="BE107" s="20">
        <f t="shared" si="72"/>
        <v>84</v>
      </c>
      <c r="BF107" s="20">
        <f t="shared" si="73"/>
        <v>3</v>
      </c>
      <c r="BG107" s="20" t="str">
        <f t="shared" si="74"/>
        <v>Y</v>
      </c>
    </row>
    <row r="108" spans="1:59" x14ac:dyDescent="0.25">
      <c r="A108" s="29">
        <v>93</v>
      </c>
      <c r="B108" s="61">
        <v>2000820100098</v>
      </c>
      <c r="C108" s="14" t="s">
        <v>214</v>
      </c>
      <c r="D108" s="17">
        <v>5</v>
      </c>
      <c r="E108" s="17">
        <v>2</v>
      </c>
      <c r="F108" s="17">
        <v>3</v>
      </c>
      <c r="G108" s="17">
        <v>4</v>
      </c>
      <c r="H108" s="17">
        <v>3</v>
      </c>
      <c r="J108" s="17">
        <v>4</v>
      </c>
      <c r="K108" s="17">
        <v>5</v>
      </c>
      <c r="L108" s="17">
        <v>1</v>
      </c>
      <c r="M108" s="17">
        <v>5</v>
      </c>
      <c r="N108" s="17">
        <v>4</v>
      </c>
      <c r="P108" s="17">
        <v>3</v>
      </c>
      <c r="Q108" s="17">
        <v>5</v>
      </c>
      <c r="R108" s="17">
        <v>1</v>
      </c>
      <c r="S108" s="17">
        <v>5</v>
      </c>
      <c r="T108" s="17">
        <v>4</v>
      </c>
      <c r="V108" s="17">
        <v>5</v>
      </c>
      <c r="W108" s="17">
        <v>2</v>
      </c>
      <c r="X108" s="17">
        <v>4</v>
      </c>
      <c r="Y108" s="17">
        <v>5</v>
      </c>
      <c r="Z108" s="17">
        <v>5</v>
      </c>
      <c r="AB108" s="17">
        <v>3</v>
      </c>
      <c r="AC108" s="17">
        <v>1</v>
      </c>
      <c r="AD108" s="17">
        <v>4</v>
      </c>
      <c r="AE108" s="17">
        <v>5</v>
      </c>
      <c r="AF108" s="17">
        <v>4</v>
      </c>
      <c r="AI108" s="20">
        <f t="shared" si="50"/>
        <v>20</v>
      </c>
      <c r="AJ108" s="20">
        <f t="shared" si="51"/>
        <v>25</v>
      </c>
      <c r="AK108" s="20">
        <f t="shared" si="52"/>
        <v>80</v>
      </c>
      <c r="AL108" s="20">
        <f t="shared" si="53"/>
        <v>3</v>
      </c>
      <c r="AM108" s="20" t="str">
        <f t="shared" si="54"/>
        <v>Y</v>
      </c>
      <c r="AN108" s="20">
        <f t="shared" si="55"/>
        <v>15</v>
      </c>
      <c r="AO108" s="20">
        <f t="shared" si="56"/>
        <v>25</v>
      </c>
      <c r="AP108" s="20">
        <f t="shared" si="57"/>
        <v>60</v>
      </c>
      <c r="AQ108" s="20">
        <f t="shared" si="58"/>
        <v>3</v>
      </c>
      <c r="AR108" s="20" t="str">
        <f t="shared" si="59"/>
        <v>Y</v>
      </c>
      <c r="AS108" s="20">
        <f t="shared" si="60"/>
        <v>13</v>
      </c>
      <c r="AT108" s="20">
        <f t="shared" si="61"/>
        <v>25</v>
      </c>
      <c r="AU108" s="20">
        <f t="shared" si="62"/>
        <v>52</v>
      </c>
      <c r="AV108" s="20">
        <f t="shared" si="63"/>
        <v>2</v>
      </c>
      <c r="AW108" s="20" t="str">
        <f t="shared" si="64"/>
        <v>N</v>
      </c>
      <c r="AX108" s="20">
        <f t="shared" si="65"/>
        <v>24</v>
      </c>
      <c r="AY108" s="20">
        <f t="shared" si="66"/>
        <v>25</v>
      </c>
      <c r="AZ108" s="20">
        <f t="shared" si="67"/>
        <v>96</v>
      </c>
      <c r="BA108" s="20">
        <f t="shared" si="68"/>
        <v>3</v>
      </c>
      <c r="BB108" s="20" t="str">
        <f t="shared" si="69"/>
        <v>Y</v>
      </c>
      <c r="BC108" s="20">
        <f t="shared" si="70"/>
        <v>20</v>
      </c>
      <c r="BD108" s="20">
        <f t="shared" si="71"/>
        <v>25</v>
      </c>
      <c r="BE108" s="20">
        <f t="shared" si="72"/>
        <v>80</v>
      </c>
      <c r="BF108" s="20">
        <f t="shared" si="73"/>
        <v>3</v>
      </c>
      <c r="BG108" s="20" t="str">
        <f t="shared" si="74"/>
        <v>Y</v>
      </c>
    </row>
    <row r="109" spans="1:59" x14ac:dyDescent="0.25">
      <c r="A109" s="29">
        <v>94</v>
      </c>
      <c r="B109" s="61">
        <v>2000820100099</v>
      </c>
      <c r="C109" s="14" t="s">
        <v>215</v>
      </c>
      <c r="D109" s="17">
        <v>5</v>
      </c>
      <c r="E109" s="17">
        <v>5</v>
      </c>
      <c r="F109" s="17">
        <v>3</v>
      </c>
      <c r="G109" s="17">
        <v>4</v>
      </c>
      <c r="H109" s="17">
        <v>4</v>
      </c>
      <c r="J109" s="17">
        <v>4</v>
      </c>
      <c r="K109" s="17">
        <v>3</v>
      </c>
      <c r="L109" s="17">
        <v>2</v>
      </c>
      <c r="M109" s="17">
        <v>3</v>
      </c>
      <c r="N109" s="17">
        <v>3</v>
      </c>
      <c r="P109" s="17">
        <v>5</v>
      </c>
      <c r="Q109" s="17">
        <v>5</v>
      </c>
      <c r="R109" s="17">
        <v>2</v>
      </c>
      <c r="S109" s="17">
        <v>4</v>
      </c>
      <c r="T109" s="17">
        <v>5</v>
      </c>
      <c r="V109" s="17">
        <v>3</v>
      </c>
      <c r="W109" s="17">
        <v>1</v>
      </c>
      <c r="X109" s="17">
        <v>4</v>
      </c>
      <c r="Y109" s="17">
        <v>5</v>
      </c>
      <c r="Z109" s="17">
        <v>3</v>
      </c>
      <c r="AB109" s="17">
        <v>3</v>
      </c>
      <c r="AC109" s="17">
        <v>2</v>
      </c>
      <c r="AD109" s="17">
        <v>3</v>
      </c>
      <c r="AE109" s="17">
        <v>3</v>
      </c>
      <c r="AF109" s="17">
        <v>5</v>
      </c>
      <c r="AI109" s="20">
        <f t="shared" si="50"/>
        <v>20</v>
      </c>
      <c r="AJ109" s="20">
        <f t="shared" si="51"/>
        <v>25</v>
      </c>
      <c r="AK109" s="20">
        <f t="shared" si="52"/>
        <v>80</v>
      </c>
      <c r="AL109" s="20">
        <f t="shared" si="53"/>
        <v>3</v>
      </c>
      <c r="AM109" s="20" t="str">
        <f t="shared" si="54"/>
        <v>Y</v>
      </c>
      <c r="AN109" s="20">
        <f t="shared" si="55"/>
        <v>16</v>
      </c>
      <c r="AO109" s="20">
        <f t="shared" si="56"/>
        <v>25</v>
      </c>
      <c r="AP109" s="20">
        <f t="shared" si="57"/>
        <v>64</v>
      </c>
      <c r="AQ109" s="20">
        <f t="shared" si="58"/>
        <v>3</v>
      </c>
      <c r="AR109" s="20" t="str">
        <f t="shared" si="59"/>
        <v>Y</v>
      </c>
      <c r="AS109" s="20">
        <f t="shared" si="60"/>
        <v>14</v>
      </c>
      <c r="AT109" s="20">
        <f t="shared" si="61"/>
        <v>25</v>
      </c>
      <c r="AU109" s="20">
        <f t="shared" si="62"/>
        <v>56</v>
      </c>
      <c r="AV109" s="20">
        <f t="shared" si="63"/>
        <v>2</v>
      </c>
      <c r="AW109" s="20" t="str">
        <f t="shared" si="64"/>
        <v>N</v>
      </c>
      <c r="AX109" s="20">
        <f t="shared" si="65"/>
        <v>19</v>
      </c>
      <c r="AY109" s="20">
        <f t="shared" si="66"/>
        <v>25</v>
      </c>
      <c r="AZ109" s="20">
        <f t="shared" si="67"/>
        <v>76</v>
      </c>
      <c r="BA109" s="20">
        <f t="shared" si="68"/>
        <v>3</v>
      </c>
      <c r="BB109" s="20" t="str">
        <f t="shared" si="69"/>
        <v>Y</v>
      </c>
      <c r="BC109" s="20">
        <f t="shared" si="70"/>
        <v>20</v>
      </c>
      <c r="BD109" s="20">
        <f t="shared" si="71"/>
        <v>25</v>
      </c>
      <c r="BE109" s="20">
        <f t="shared" si="72"/>
        <v>80</v>
      </c>
      <c r="BF109" s="20">
        <f t="shared" si="73"/>
        <v>3</v>
      </c>
      <c r="BG109" s="20" t="str">
        <f t="shared" si="74"/>
        <v>Y</v>
      </c>
    </row>
    <row r="110" spans="1:59" x14ac:dyDescent="0.25">
      <c r="A110" s="29">
        <v>95</v>
      </c>
      <c r="B110" s="61">
        <v>2000820100100</v>
      </c>
      <c r="C110" s="14" t="s">
        <v>216</v>
      </c>
      <c r="D110" s="17">
        <v>5</v>
      </c>
      <c r="E110" s="17">
        <v>5</v>
      </c>
      <c r="F110" s="17">
        <v>1</v>
      </c>
      <c r="G110" s="17">
        <v>5</v>
      </c>
      <c r="H110" s="17">
        <v>5</v>
      </c>
      <c r="J110" s="17">
        <v>5</v>
      </c>
      <c r="K110" s="17">
        <v>5</v>
      </c>
      <c r="L110" s="17">
        <v>1</v>
      </c>
      <c r="M110" s="17">
        <v>5</v>
      </c>
      <c r="N110" s="17">
        <v>3</v>
      </c>
      <c r="P110" s="17">
        <v>4</v>
      </c>
      <c r="Q110" s="17">
        <v>4</v>
      </c>
      <c r="R110" s="17">
        <v>1</v>
      </c>
      <c r="S110" s="17">
        <v>5</v>
      </c>
      <c r="T110" s="17">
        <v>5</v>
      </c>
      <c r="V110" s="17">
        <v>5</v>
      </c>
      <c r="W110" s="17">
        <v>2</v>
      </c>
      <c r="X110" s="17">
        <v>5</v>
      </c>
      <c r="Y110" s="17">
        <v>5</v>
      </c>
      <c r="Z110" s="17">
        <v>5</v>
      </c>
      <c r="AB110" s="17">
        <v>5</v>
      </c>
      <c r="AC110" s="17">
        <v>3</v>
      </c>
      <c r="AD110" s="17">
        <v>4</v>
      </c>
      <c r="AE110" s="17">
        <v>4</v>
      </c>
      <c r="AF110" s="17">
        <v>4</v>
      </c>
      <c r="AI110" s="20">
        <f t="shared" si="50"/>
        <v>24</v>
      </c>
      <c r="AJ110" s="20">
        <f t="shared" si="51"/>
        <v>25</v>
      </c>
      <c r="AK110" s="20">
        <f t="shared" si="52"/>
        <v>96</v>
      </c>
      <c r="AL110" s="20">
        <f t="shared" si="53"/>
        <v>3</v>
      </c>
      <c r="AM110" s="20" t="str">
        <f t="shared" si="54"/>
        <v>Y</v>
      </c>
      <c r="AN110" s="20">
        <f t="shared" si="55"/>
        <v>19</v>
      </c>
      <c r="AO110" s="20">
        <f t="shared" si="56"/>
        <v>25</v>
      </c>
      <c r="AP110" s="20">
        <f t="shared" si="57"/>
        <v>76</v>
      </c>
      <c r="AQ110" s="20">
        <f t="shared" si="58"/>
        <v>3</v>
      </c>
      <c r="AR110" s="20" t="str">
        <f t="shared" si="59"/>
        <v>Y</v>
      </c>
      <c r="AS110" s="20">
        <f t="shared" si="60"/>
        <v>12</v>
      </c>
      <c r="AT110" s="20">
        <f t="shared" si="61"/>
        <v>25</v>
      </c>
      <c r="AU110" s="20">
        <f t="shared" si="62"/>
        <v>48</v>
      </c>
      <c r="AV110" s="20">
        <f t="shared" si="63"/>
        <v>2</v>
      </c>
      <c r="AW110" s="20" t="str">
        <f t="shared" si="64"/>
        <v>N</v>
      </c>
      <c r="AX110" s="20">
        <f t="shared" si="65"/>
        <v>24</v>
      </c>
      <c r="AY110" s="20">
        <f t="shared" si="66"/>
        <v>25</v>
      </c>
      <c r="AZ110" s="20">
        <f t="shared" si="67"/>
        <v>96</v>
      </c>
      <c r="BA110" s="20">
        <f t="shared" si="68"/>
        <v>3</v>
      </c>
      <c r="BB110" s="20" t="str">
        <f t="shared" si="69"/>
        <v>Y</v>
      </c>
      <c r="BC110" s="20">
        <f t="shared" si="70"/>
        <v>22</v>
      </c>
      <c r="BD110" s="20">
        <f t="shared" si="71"/>
        <v>25</v>
      </c>
      <c r="BE110" s="20">
        <f t="shared" si="72"/>
        <v>88</v>
      </c>
      <c r="BF110" s="20">
        <f t="shared" si="73"/>
        <v>3</v>
      </c>
      <c r="BG110" s="20" t="str">
        <f t="shared" si="74"/>
        <v>Y</v>
      </c>
    </row>
    <row r="111" spans="1:59" x14ac:dyDescent="0.25">
      <c r="A111" s="29">
        <v>96</v>
      </c>
      <c r="B111" s="61">
        <v>2000820100101</v>
      </c>
      <c r="C111" s="14" t="s">
        <v>217</v>
      </c>
      <c r="D111" s="17">
        <v>5</v>
      </c>
      <c r="E111" s="17">
        <v>5</v>
      </c>
      <c r="F111" s="17">
        <v>2</v>
      </c>
      <c r="G111" s="17">
        <v>5</v>
      </c>
      <c r="H111" s="17">
        <v>4</v>
      </c>
      <c r="J111" s="17">
        <v>5</v>
      </c>
      <c r="K111" s="17">
        <v>5</v>
      </c>
      <c r="L111" s="17">
        <v>2</v>
      </c>
      <c r="M111" s="17">
        <v>5</v>
      </c>
      <c r="N111" s="17">
        <v>3</v>
      </c>
      <c r="P111" s="17">
        <v>5</v>
      </c>
      <c r="Q111" s="17">
        <v>3</v>
      </c>
      <c r="R111" s="17">
        <v>2</v>
      </c>
      <c r="S111" s="17">
        <v>5</v>
      </c>
      <c r="T111" s="17">
        <v>5</v>
      </c>
      <c r="V111" s="17">
        <v>5</v>
      </c>
      <c r="W111" s="17">
        <v>4</v>
      </c>
      <c r="X111" s="17">
        <v>5</v>
      </c>
      <c r="Y111" s="17">
        <v>5</v>
      </c>
      <c r="Z111" s="17">
        <v>5</v>
      </c>
      <c r="AB111" s="17">
        <v>4</v>
      </c>
      <c r="AC111" s="17">
        <v>4</v>
      </c>
      <c r="AD111" s="17">
        <v>5</v>
      </c>
      <c r="AE111" s="17">
        <v>3</v>
      </c>
      <c r="AF111" s="17">
        <v>3</v>
      </c>
      <c r="AI111" s="20">
        <f t="shared" si="50"/>
        <v>24</v>
      </c>
      <c r="AJ111" s="20">
        <f t="shared" si="51"/>
        <v>25</v>
      </c>
      <c r="AK111" s="20">
        <f t="shared" si="52"/>
        <v>96</v>
      </c>
      <c r="AL111" s="20">
        <f t="shared" si="53"/>
        <v>3</v>
      </c>
      <c r="AM111" s="20" t="str">
        <f t="shared" si="54"/>
        <v>Y</v>
      </c>
      <c r="AN111" s="20">
        <f t="shared" si="55"/>
        <v>21</v>
      </c>
      <c r="AO111" s="20">
        <f t="shared" si="56"/>
        <v>25</v>
      </c>
      <c r="AP111" s="20">
        <f t="shared" si="57"/>
        <v>84</v>
      </c>
      <c r="AQ111" s="20">
        <f t="shared" si="58"/>
        <v>3</v>
      </c>
      <c r="AR111" s="20" t="str">
        <f t="shared" si="59"/>
        <v>Y</v>
      </c>
      <c r="AS111" s="20">
        <f t="shared" si="60"/>
        <v>16</v>
      </c>
      <c r="AT111" s="20">
        <f t="shared" si="61"/>
        <v>25</v>
      </c>
      <c r="AU111" s="20">
        <f t="shared" si="62"/>
        <v>64</v>
      </c>
      <c r="AV111" s="20">
        <f t="shared" si="63"/>
        <v>3</v>
      </c>
      <c r="AW111" s="20" t="str">
        <f t="shared" si="64"/>
        <v>Y</v>
      </c>
      <c r="AX111" s="20">
        <f t="shared" si="65"/>
        <v>23</v>
      </c>
      <c r="AY111" s="20">
        <f t="shared" si="66"/>
        <v>25</v>
      </c>
      <c r="AZ111" s="20">
        <f t="shared" si="67"/>
        <v>92</v>
      </c>
      <c r="BA111" s="20">
        <f t="shared" si="68"/>
        <v>3</v>
      </c>
      <c r="BB111" s="20" t="str">
        <f t="shared" si="69"/>
        <v>Y</v>
      </c>
      <c r="BC111" s="20">
        <f t="shared" si="70"/>
        <v>20</v>
      </c>
      <c r="BD111" s="20">
        <f t="shared" si="71"/>
        <v>25</v>
      </c>
      <c r="BE111" s="20">
        <f t="shared" si="72"/>
        <v>80</v>
      </c>
      <c r="BF111" s="20">
        <f t="shared" si="73"/>
        <v>3</v>
      </c>
      <c r="BG111" s="20" t="str">
        <f t="shared" si="74"/>
        <v>Y</v>
      </c>
    </row>
    <row r="112" spans="1:59" x14ac:dyDescent="0.25">
      <c r="A112" s="29">
        <v>97</v>
      </c>
      <c r="B112" s="61">
        <v>2000820100102</v>
      </c>
      <c r="C112" s="14" t="s">
        <v>218</v>
      </c>
      <c r="D112" s="17">
        <v>5</v>
      </c>
      <c r="E112" s="17">
        <v>4</v>
      </c>
      <c r="F112" s="17">
        <v>1</v>
      </c>
      <c r="G112" s="17">
        <v>5</v>
      </c>
      <c r="H112" s="17">
        <v>3</v>
      </c>
      <c r="J112" s="17">
        <v>5</v>
      </c>
      <c r="K112" s="17">
        <v>4</v>
      </c>
      <c r="L112" s="17">
        <v>5</v>
      </c>
      <c r="M112" s="17">
        <v>5</v>
      </c>
      <c r="N112" s="17">
        <v>3</v>
      </c>
      <c r="P112" s="17">
        <v>5</v>
      </c>
      <c r="Q112" s="17">
        <v>5</v>
      </c>
      <c r="R112" s="17">
        <v>5</v>
      </c>
      <c r="S112" s="17">
        <v>4</v>
      </c>
      <c r="T112" s="17">
        <v>4</v>
      </c>
      <c r="V112" s="17">
        <v>5</v>
      </c>
      <c r="W112" s="17">
        <v>4</v>
      </c>
      <c r="X112" s="17">
        <v>5</v>
      </c>
      <c r="Y112" s="17">
        <v>5</v>
      </c>
      <c r="Z112" s="17">
        <v>5</v>
      </c>
      <c r="AB112" s="17">
        <v>5</v>
      </c>
      <c r="AC112" s="17">
        <v>3</v>
      </c>
      <c r="AD112" s="17">
        <v>5</v>
      </c>
      <c r="AE112" s="17">
        <v>5</v>
      </c>
      <c r="AF112" s="17">
        <v>3</v>
      </c>
      <c r="AI112" s="20">
        <f t="shared" si="50"/>
        <v>25</v>
      </c>
      <c r="AJ112" s="20">
        <f t="shared" si="51"/>
        <v>25</v>
      </c>
      <c r="AK112" s="20">
        <f t="shared" si="52"/>
        <v>100</v>
      </c>
      <c r="AL112" s="20">
        <f t="shared" si="53"/>
        <v>3</v>
      </c>
      <c r="AM112" s="20" t="str">
        <f t="shared" si="54"/>
        <v>Y</v>
      </c>
      <c r="AN112" s="20">
        <f t="shared" si="55"/>
        <v>20</v>
      </c>
      <c r="AO112" s="20">
        <f t="shared" si="56"/>
        <v>25</v>
      </c>
      <c r="AP112" s="20">
        <f t="shared" si="57"/>
        <v>80</v>
      </c>
      <c r="AQ112" s="20">
        <f t="shared" si="58"/>
        <v>3</v>
      </c>
      <c r="AR112" s="20" t="str">
        <f t="shared" si="59"/>
        <v>Y</v>
      </c>
      <c r="AS112" s="20">
        <f t="shared" si="60"/>
        <v>21</v>
      </c>
      <c r="AT112" s="20">
        <f t="shared" si="61"/>
        <v>25</v>
      </c>
      <c r="AU112" s="20">
        <f t="shared" si="62"/>
        <v>84</v>
      </c>
      <c r="AV112" s="20">
        <f t="shared" si="63"/>
        <v>3</v>
      </c>
      <c r="AW112" s="20" t="str">
        <f t="shared" si="64"/>
        <v>Y</v>
      </c>
      <c r="AX112" s="20">
        <f t="shared" si="65"/>
        <v>24</v>
      </c>
      <c r="AY112" s="20">
        <f t="shared" si="66"/>
        <v>25</v>
      </c>
      <c r="AZ112" s="20">
        <f t="shared" si="67"/>
        <v>96</v>
      </c>
      <c r="BA112" s="20">
        <f t="shared" si="68"/>
        <v>3</v>
      </c>
      <c r="BB112" s="20" t="str">
        <f t="shared" si="69"/>
        <v>Y</v>
      </c>
      <c r="BC112" s="20">
        <f t="shared" si="70"/>
        <v>18</v>
      </c>
      <c r="BD112" s="20">
        <f t="shared" si="71"/>
        <v>25</v>
      </c>
      <c r="BE112" s="20">
        <f t="shared" si="72"/>
        <v>72</v>
      </c>
      <c r="BF112" s="20">
        <f t="shared" si="73"/>
        <v>3</v>
      </c>
      <c r="BG112" s="20" t="str">
        <f t="shared" si="74"/>
        <v>Y</v>
      </c>
    </row>
    <row r="113" spans="1:59" x14ac:dyDescent="0.25">
      <c r="A113" s="29">
        <v>98</v>
      </c>
      <c r="B113" s="61">
        <v>2000820100103</v>
      </c>
      <c r="C113" s="14" t="s">
        <v>219</v>
      </c>
      <c r="D113" s="17">
        <v>5</v>
      </c>
      <c r="E113" s="17">
        <v>5</v>
      </c>
      <c r="F113" s="17">
        <v>2</v>
      </c>
      <c r="G113" s="17">
        <v>5</v>
      </c>
      <c r="H113" s="17">
        <v>4</v>
      </c>
      <c r="J113" s="17">
        <v>5</v>
      </c>
      <c r="K113" s="17">
        <v>5</v>
      </c>
      <c r="L113" s="17">
        <v>3</v>
      </c>
      <c r="M113" s="17">
        <v>5</v>
      </c>
      <c r="N113" s="17">
        <v>2</v>
      </c>
      <c r="P113" s="17">
        <v>5</v>
      </c>
      <c r="Q113" s="17">
        <v>5</v>
      </c>
      <c r="R113" s="17">
        <v>3</v>
      </c>
      <c r="S113" s="17">
        <v>4</v>
      </c>
      <c r="T113" s="17">
        <v>5</v>
      </c>
      <c r="V113" s="17">
        <v>5</v>
      </c>
      <c r="W113" s="17">
        <v>3</v>
      </c>
      <c r="X113" s="17">
        <v>5</v>
      </c>
      <c r="Y113" s="17">
        <v>5</v>
      </c>
      <c r="Z113" s="17">
        <v>5</v>
      </c>
      <c r="AB113" s="17">
        <v>3</v>
      </c>
      <c r="AC113" s="17">
        <v>2</v>
      </c>
      <c r="AD113" s="17">
        <v>4</v>
      </c>
      <c r="AE113" s="17">
        <v>5</v>
      </c>
      <c r="AF113" s="17">
        <v>3</v>
      </c>
      <c r="AI113" s="20">
        <f t="shared" si="50"/>
        <v>23</v>
      </c>
      <c r="AJ113" s="20">
        <f t="shared" si="51"/>
        <v>25</v>
      </c>
      <c r="AK113" s="20">
        <f t="shared" si="52"/>
        <v>92</v>
      </c>
      <c r="AL113" s="20">
        <f t="shared" si="53"/>
        <v>3</v>
      </c>
      <c r="AM113" s="20" t="str">
        <f t="shared" si="54"/>
        <v>Y</v>
      </c>
      <c r="AN113" s="20">
        <f t="shared" si="55"/>
        <v>20</v>
      </c>
      <c r="AO113" s="20">
        <f t="shared" si="56"/>
        <v>25</v>
      </c>
      <c r="AP113" s="20">
        <f t="shared" si="57"/>
        <v>80</v>
      </c>
      <c r="AQ113" s="20">
        <f t="shared" si="58"/>
        <v>3</v>
      </c>
      <c r="AR113" s="20" t="str">
        <f t="shared" si="59"/>
        <v>Y</v>
      </c>
      <c r="AS113" s="20">
        <f t="shared" si="60"/>
        <v>17</v>
      </c>
      <c r="AT113" s="20">
        <f t="shared" si="61"/>
        <v>25</v>
      </c>
      <c r="AU113" s="20">
        <f t="shared" si="62"/>
        <v>68</v>
      </c>
      <c r="AV113" s="20">
        <f t="shared" si="63"/>
        <v>3</v>
      </c>
      <c r="AW113" s="20" t="str">
        <f t="shared" si="64"/>
        <v>Y</v>
      </c>
      <c r="AX113" s="20">
        <f t="shared" si="65"/>
        <v>24</v>
      </c>
      <c r="AY113" s="20">
        <f t="shared" si="66"/>
        <v>25</v>
      </c>
      <c r="AZ113" s="20">
        <f t="shared" si="67"/>
        <v>96</v>
      </c>
      <c r="BA113" s="20">
        <f t="shared" si="68"/>
        <v>3</v>
      </c>
      <c r="BB113" s="20" t="str">
        <f t="shared" si="69"/>
        <v>Y</v>
      </c>
      <c r="BC113" s="20">
        <f t="shared" si="70"/>
        <v>19</v>
      </c>
      <c r="BD113" s="20">
        <f t="shared" si="71"/>
        <v>25</v>
      </c>
      <c r="BE113" s="20">
        <f t="shared" si="72"/>
        <v>76</v>
      </c>
      <c r="BF113" s="20">
        <f t="shared" si="73"/>
        <v>3</v>
      </c>
      <c r="BG113" s="20" t="str">
        <f t="shared" si="74"/>
        <v>Y</v>
      </c>
    </row>
    <row r="114" spans="1:59" x14ac:dyDescent="0.25">
      <c r="A114" s="29">
        <v>99</v>
      </c>
      <c r="B114" s="61">
        <v>2000820100104</v>
      </c>
      <c r="C114" s="14" t="s">
        <v>220</v>
      </c>
      <c r="D114" s="17">
        <v>5</v>
      </c>
      <c r="E114" s="17">
        <v>5</v>
      </c>
      <c r="F114" s="17">
        <v>1</v>
      </c>
      <c r="G114" s="17">
        <v>5</v>
      </c>
      <c r="H114" s="17">
        <v>5</v>
      </c>
      <c r="J114" s="17">
        <v>5</v>
      </c>
      <c r="K114" s="17">
        <v>5</v>
      </c>
      <c r="L114" s="17">
        <v>4</v>
      </c>
      <c r="M114" s="17">
        <v>5</v>
      </c>
      <c r="N114" s="17">
        <v>2</v>
      </c>
      <c r="P114" s="17">
        <v>5</v>
      </c>
      <c r="Q114" s="17">
        <v>5</v>
      </c>
      <c r="R114" s="17">
        <v>4</v>
      </c>
      <c r="S114" s="17">
        <v>4</v>
      </c>
      <c r="T114" s="17">
        <v>5</v>
      </c>
      <c r="V114" s="17">
        <v>5</v>
      </c>
      <c r="W114" s="17">
        <v>3</v>
      </c>
      <c r="X114" s="17">
        <v>5</v>
      </c>
      <c r="Y114" s="17">
        <v>5</v>
      </c>
      <c r="Z114" s="17">
        <v>5</v>
      </c>
      <c r="AB114" s="17">
        <v>5</v>
      </c>
      <c r="AC114" s="17">
        <v>3</v>
      </c>
      <c r="AD114" s="17">
        <v>4</v>
      </c>
      <c r="AE114" s="17">
        <v>4</v>
      </c>
      <c r="AF114" s="17">
        <v>4</v>
      </c>
      <c r="AI114" s="20">
        <f t="shared" si="50"/>
        <v>25</v>
      </c>
      <c r="AJ114" s="20">
        <f t="shared" si="51"/>
        <v>25</v>
      </c>
      <c r="AK114" s="20">
        <f t="shared" si="52"/>
        <v>100</v>
      </c>
      <c r="AL114" s="20">
        <f t="shared" si="53"/>
        <v>3</v>
      </c>
      <c r="AM114" s="20" t="str">
        <f t="shared" si="54"/>
        <v>Y</v>
      </c>
      <c r="AN114" s="20">
        <f t="shared" si="55"/>
        <v>21</v>
      </c>
      <c r="AO114" s="20">
        <f t="shared" si="56"/>
        <v>25</v>
      </c>
      <c r="AP114" s="20">
        <f t="shared" si="57"/>
        <v>84</v>
      </c>
      <c r="AQ114" s="20">
        <f t="shared" si="58"/>
        <v>3</v>
      </c>
      <c r="AR114" s="20" t="str">
        <f t="shared" si="59"/>
        <v>Y</v>
      </c>
      <c r="AS114" s="20">
        <f t="shared" si="60"/>
        <v>18</v>
      </c>
      <c r="AT114" s="20">
        <f t="shared" si="61"/>
        <v>25</v>
      </c>
      <c r="AU114" s="20">
        <f t="shared" si="62"/>
        <v>72</v>
      </c>
      <c r="AV114" s="20">
        <f t="shared" si="63"/>
        <v>3</v>
      </c>
      <c r="AW114" s="20" t="str">
        <f t="shared" si="64"/>
        <v>Y</v>
      </c>
      <c r="AX114" s="20">
        <f t="shared" si="65"/>
        <v>23</v>
      </c>
      <c r="AY114" s="20">
        <f t="shared" si="66"/>
        <v>25</v>
      </c>
      <c r="AZ114" s="20">
        <f t="shared" si="67"/>
        <v>92</v>
      </c>
      <c r="BA114" s="20">
        <f t="shared" si="68"/>
        <v>3</v>
      </c>
      <c r="BB114" s="20" t="str">
        <f t="shared" si="69"/>
        <v>Y</v>
      </c>
      <c r="BC114" s="20">
        <f t="shared" si="70"/>
        <v>21</v>
      </c>
      <c r="BD114" s="20">
        <f t="shared" si="71"/>
        <v>25</v>
      </c>
      <c r="BE114" s="20">
        <f t="shared" si="72"/>
        <v>84</v>
      </c>
      <c r="BF114" s="20">
        <f t="shared" si="73"/>
        <v>3</v>
      </c>
      <c r="BG114" s="20" t="str">
        <f t="shared" si="74"/>
        <v>Y</v>
      </c>
    </row>
    <row r="115" spans="1:59" x14ac:dyDescent="0.25">
      <c r="A115" s="29">
        <v>100</v>
      </c>
      <c r="B115" s="61">
        <v>2000820100105</v>
      </c>
      <c r="C115" s="14" t="s">
        <v>221</v>
      </c>
      <c r="D115" s="17">
        <v>5</v>
      </c>
      <c r="E115" s="17">
        <v>5</v>
      </c>
      <c r="F115" s="17">
        <v>2</v>
      </c>
      <c r="G115" s="17">
        <v>5</v>
      </c>
      <c r="H115" s="17">
        <v>4</v>
      </c>
      <c r="J115" s="17">
        <v>5</v>
      </c>
      <c r="K115" s="17">
        <v>2</v>
      </c>
      <c r="L115" s="17">
        <v>4</v>
      </c>
      <c r="M115" s="17">
        <v>5</v>
      </c>
      <c r="N115" s="17">
        <v>3</v>
      </c>
      <c r="P115" s="17">
        <v>4</v>
      </c>
      <c r="Q115" s="17">
        <v>4</v>
      </c>
      <c r="R115" s="17">
        <v>4</v>
      </c>
      <c r="S115" s="17">
        <v>5</v>
      </c>
      <c r="T115" s="17">
        <v>2</v>
      </c>
      <c r="V115" s="17">
        <v>5</v>
      </c>
      <c r="W115" s="17">
        <v>3</v>
      </c>
      <c r="X115" s="17">
        <v>5</v>
      </c>
      <c r="Y115" s="17">
        <v>5</v>
      </c>
      <c r="Z115" s="17">
        <v>5</v>
      </c>
      <c r="AB115" s="17">
        <v>4</v>
      </c>
      <c r="AC115" s="17">
        <v>2</v>
      </c>
      <c r="AD115" s="17">
        <v>5</v>
      </c>
      <c r="AE115" s="17">
        <v>5</v>
      </c>
      <c r="AF115" s="17">
        <v>4</v>
      </c>
      <c r="AI115" s="20">
        <f t="shared" si="50"/>
        <v>23</v>
      </c>
      <c r="AJ115" s="20">
        <f t="shared" si="51"/>
        <v>25</v>
      </c>
      <c r="AK115" s="20">
        <f t="shared" si="52"/>
        <v>92</v>
      </c>
      <c r="AL115" s="20">
        <f t="shared" si="53"/>
        <v>3</v>
      </c>
      <c r="AM115" s="20" t="str">
        <f t="shared" si="54"/>
        <v>Y</v>
      </c>
      <c r="AN115" s="20">
        <f t="shared" si="55"/>
        <v>16</v>
      </c>
      <c r="AO115" s="20">
        <f t="shared" si="56"/>
        <v>25</v>
      </c>
      <c r="AP115" s="20">
        <f t="shared" si="57"/>
        <v>64</v>
      </c>
      <c r="AQ115" s="20">
        <f t="shared" si="58"/>
        <v>3</v>
      </c>
      <c r="AR115" s="20" t="str">
        <f t="shared" si="59"/>
        <v>Y</v>
      </c>
      <c r="AS115" s="20">
        <f t="shared" si="60"/>
        <v>20</v>
      </c>
      <c r="AT115" s="20">
        <f t="shared" si="61"/>
        <v>25</v>
      </c>
      <c r="AU115" s="20">
        <f t="shared" si="62"/>
        <v>80</v>
      </c>
      <c r="AV115" s="20">
        <f t="shared" si="63"/>
        <v>3</v>
      </c>
      <c r="AW115" s="20" t="str">
        <f t="shared" si="64"/>
        <v>Y</v>
      </c>
      <c r="AX115" s="20">
        <f t="shared" si="65"/>
        <v>25</v>
      </c>
      <c r="AY115" s="20">
        <f t="shared" si="66"/>
        <v>25</v>
      </c>
      <c r="AZ115" s="20">
        <f t="shared" si="67"/>
        <v>100</v>
      </c>
      <c r="BA115" s="20">
        <f t="shared" si="68"/>
        <v>3</v>
      </c>
      <c r="BB115" s="20" t="str">
        <f t="shared" si="69"/>
        <v>Y</v>
      </c>
      <c r="BC115" s="20">
        <f t="shared" si="70"/>
        <v>18</v>
      </c>
      <c r="BD115" s="20">
        <f t="shared" si="71"/>
        <v>25</v>
      </c>
      <c r="BE115" s="20">
        <f t="shared" si="72"/>
        <v>72</v>
      </c>
      <c r="BF115" s="20">
        <f t="shared" si="73"/>
        <v>3</v>
      </c>
      <c r="BG115" s="20" t="str">
        <f t="shared" si="74"/>
        <v>Y</v>
      </c>
    </row>
    <row r="116" spans="1:59" x14ac:dyDescent="0.25">
      <c r="A116" s="29">
        <v>101</v>
      </c>
      <c r="B116" s="61">
        <v>2000820100106</v>
      </c>
      <c r="C116" s="14" t="s">
        <v>222</v>
      </c>
      <c r="D116" s="17">
        <v>5</v>
      </c>
      <c r="E116" s="17">
        <v>5</v>
      </c>
      <c r="F116" s="17">
        <v>5</v>
      </c>
      <c r="G116" s="17">
        <v>5</v>
      </c>
      <c r="H116" s="17">
        <v>3</v>
      </c>
      <c r="J116" s="17">
        <v>5</v>
      </c>
      <c r="K116" s="17">
        <v>4</v>
      </c>
      <c r="L116" s="17">
        <v>5</v>
      </c>
      <c r="M116" s="17">
        <v>5</v>
      </c>
      <c r="N116" s="17">
        <v>3</v>
      </c>
      <c r="P116" s="17">
        <v>5</v>
      </c>
      <c r="Q116" s="17">
        <v>5</v>
      </c>
      <c r="R116" s="17">
        <v>5</v>
      </c>
      <c r="S116" s="17">
        <v>4</v>
      </c>
      <c r="T116" s="17">
        <v>3</v>
      </c>
      <c r="V116" s="17">
        <v>5</v>
      </c>
      <c r="W116" s="17">
        <v>3</v>
      </c>
      <c r="X116" s="17">
        <v>5</v>
      </c>
      <c r="Y116" s="17">
        <v>5</v>
      </c>
      <c r="Z116" s="17">
        <v>5</v>
      </c>
      <c r="AB116" s="17">
        <v>5</v>
      </c>
      <c r="AC116" s="17">
        <v>3</v>
      </c>
      <c r="AD116" s="17">
        <v>5</v>
      </c>
      <c r="AE116" s="17">
        <v>5</v>
      </c>
      <c r="AF116" s="17">
        <v>4</v>
      </c>
      <c r="AI116" s="20">
        <f t="shared" si="50"/>
        <v>25</v>
      </c>
      <c r="AJ116" s="20">
        <f t="shared" si="51"/>
        <v>25</v>
      </c>
      <c r="AK116" s="20">
        <f t="shared" si="52"/>
        <v>100</v>
      </c>
      <c r="AL116" s="20">
        <f t="shared" si="53"/>
        <v>3</v>
      </c>
      <c r="AM116" s="20" t="str">
        <f t="shared" si="54"/>
        <v>Y</v>
      </c>
      <c r="AN116" s="20">
        <f t="shared" si="55"/>
        <v>20</v>
      </c>
      <c r="AO116" s="20">
        <f t="shared" si="56"/>
        <v>25</v>
      </c>
      <c r="AP116" s="20">
        <f t="shared" si="57"/>
        <v>80</v>
      </c>
      <c r="AQ116" s="20">
        <f t="shared" si="58"/>
        <v>3</v>
      </c>
      <c r="AR116" s="20" t="str">
        <f t="shared" si="59"/>
        <v>Y</v>
      </c>
      <c r="AS116" s="20">
        <f t="shared" si="60"/>
        <v>25</v>
      </c>
      <c r="AT116" s="20">
        <f t="shared" si="61"/>
        <v>25</v>
      </c>
      <c r="AU116" s="20">
        <f t="shared" si="62"/>
        <v>100</v>
      </c>
      <c r="AV116" s="20">
        <f t="shared" si="63"/>
        <v>3</v>
      </c>
      <c r="AW116" s="20" t="str">
        <f t="shared" si="64"/>
        <v>Y</v>
      </c>
      <c r="AX116" s="20">
        <f t="shared" si="65"/>
        <v>24</v>
      </c>
      <c r="AY116" s="20">
        <f t="shared" si="66"/>
        <v>25</v>
      </c>
      <c r="AZ116" s="20">
        <f t="shared" si="67"/>
        <v>96</v>
      </c>
      <c r="BA116" s="20">
        <f t="shared" si="68"/>
        <v>3</v>
      </c>
      <c r="BB116" s="20" t="str">
        <f t="shared" si="69"/>
        <v>Y</v>
      </c>
      <c r="BC116" s="20">
        <f t="shared" si="70"/>
        <v>18</v>
      </c>
      <c r="BD116" s="20">
        <f t="shared" si="71"/>
        <v>25</v>
      </c>
      <c r="BE116" s="20">
        <f t="shared" si="72"/>
        <v>72</v>
      </c>
      <c r="BF116" s="20">
        <f t="shared" si="73"/>
        <v>3</v>
      </c>
      <c r="BG116" s="20" t="str">
        <f t="shared" si="74"/>
        <v>Y</v>
      </c>
    </row>
    <row r="117" spans="1:59" x14ac:dyDescent="0.25">
      <c r="A117" s="29">
        <v>102</v>
      </c>
      <c r="B117" s="61">
        <v>2000820100107</v>
      </c>
      <c r="C117" s="14" t="s">
        <v>223</v>
      </c>
      <c r="D117" s="17">
        <v>5</v>
      </c>
      <c r="E117" s="17">
        <v>5</v>
      </c>
      <c r="F117" s="17">
        <v>3</v>
      </c>
      <c r="G117" s="17">
        <v>5</v>
      </c>
      <c r="H117" s="17">
        <v>2</v>
      </c>
      <c r="J117" s="17">
        <v>5</v>
      </c>
      <c r="K117" s="17">
        <v>2</v>
      </c>
      <c r="L117" s="17">
        <v>3</v>
      </c>
      <c r="M117" s="17">
        <v>5</v>
      </c>
      <c r="N117" s="17">
        <v>2</v>
      </c>
      <c r="P117" s="17">
        <v>5</v>
      </c>
      <c r="Q117" s="17">
        <v>5</v>
      </c>
      <c r="R117" s="17">
        <v>3</v>
      </c>
      <c r="S117" s="17">
        <v>5</v>
      </c>
      <c r="T117" s="17">
        <v>2</v>
      </c>
      <c r="V117" s="17">
        <v>5</v>
      </c>
      <c r="W117" s="17">
        <v>3</v>
      </c>
      <c r="X117" s="17">
        <v>5</v>
      </c>
      <c r="Y117" s="17">
        <v>5</v>
      </c>
      <c r="Z117" s="17">
        <v>5</v>
      </c>
      <c r="AB117" s="17">
        <v>5</v>
      </c>
      <c r="AC117" s="17">
        <v>4</v>
      </c>
      <c r="AD117" s="17">
        <v>3</v>
      </c>
      <c r="AE117" s="17">
        <v>4</v>
      </c>
      <c r="AF117" s="17">
        <v>3</v>
      </c>
      <c r="AI117" s="20">
        <f t="shared" si="50"/>
        <v>25</v>
      </c>
      <c r="AJ117" s="20">
        <f t="shared" si="51"/>
        <v>25</v>
      </c>
      <c r="AK117" s="20">
        <f t="shared" si="52"/>
        <v>100</v>
      </c>
      <c r="AL117" s="20">
        <f t="shared" si="53"/>
        <v>3</v>
      </c>
      <c r="AM117" s="20" t="str">
        <f t="shared" si="54"/>
        <v>Y</v>
      </c>
      <c r="AN117" s="20">
        <f t="shared" si="55"/>
        <v>19</v>
      </c>
      <c r="AO117" s="20">
        <f t="shared" si="56"/>
        <v>25</v>
      </c>
      <c r="AP117" s="20">
        <f t="shared" si="57"/>
        <v>76</v>
      </c>
      <c r="AQ117" s="20">
        <f t="shared" si="58"/>
        <v>3</v>
      </c>
      <c r="AR117" s="20" t="str">
        <f t="shared" si="59"/>
        <v>Y</v>
      </c>
      <c r="AS117" s="20">
        <f t="shared" si="60"/>
        <v>17</v>
      </c>
      <c r="AT117" s="20">
        <f t="shared" si="61"/>
        <v>25</v>
      </c>
      <c r="AU117" s="20">
        <f t="shared" si="62"/>
        <v>68</v>
      </c>
      <c r="AV117" s="20">
        <f t="shared" si="63"/>
        <v>3</v>
      </c>
      <c r="AW117" s="20" t="str">
        <f t="shared" si="64"/>
        <v>Y</v>
      </c>
      <c r="AX117" s="20">
        <f t="shared" si="65"/>
        <v>24</v>
      </c>
      <c r="AY117" s="20">
        <f t="shared" si="66"/>
        <v>25</v>
      </c>
      <c r="AZ117" s="20">
        <f t="shared" si="67"/>
        <v>96</v>
      </c>
      <c r="BA117" s="20">
        <f t="shared" si="68"/>
        <v>3</v>
      </c>
      <c r="BB117" s="20" t="str">
        <f t="shared" si="69"/>
        <v>Y</v>
      </c>
      <c r="BC117" s="20">
        <f t="shared" si="70"/>
        <v>14</v>
      </c>
      <c r="BD117" s="20">
        <f t="shared" si="71"/>
        <v>25</v>
      </c>
      <c r="BE117" s="20">
        <f t="shared" si="72"/>
        <v>56</v>
      </c>
      <c r="BF117" s="20">
        <f t="shared" si="73"/>
        <v>2</v>
      </c>
      <c r="BG117" s="20" t="str">
        <f t="shared" si="74"/>
        <v>N</v>
      </c>
    </row>
    <row r="118" spans="1:59" x14ac:dyDescent="0.25">
      <c r="A118" s="29">
        <v>103</v>
      </c>
      <c r="B118" s="61">
        <v>2000820100108</v>
      </c>
      <c r="C118" s="14" t="s">
        <v>224</v>
      </c>
      <c r="D118" s="17">
        <v>5</v>
      </c>
      <c r="E118" s="17">
        <v>5</v>
      </c>
      <c r="F118" s="17">
        <v>4</v>
      </c>
      <c r="G118" s="17">
        <v>5</v>
      </c>
      <c r="H118" s="17">
        <v>3</v>
      </c>
      <c r="J118" s="17">
        <v>5</v>
      </c>
      <c r="K118" s="17">
        <v>5</v>
      </c>
      <c r="L118" s="17">
        <v>5</v>
      </c>
      <c r="M118" s="17">
        <v>2</v>
      </c>
      <c r="N118" s="17">
        <v>2</v>
      </c>
      <c r="P118" s="17">
        <v>5</v>
      </c>
      <c r="Q118" s="17">
        <v>5</v>
      </c>
      <c r="R118" s="17">
        <v>5</v>
      </c>
      <c r="S118" s="17">
        <v>5</v>
      </c>
      <c r="T118" s="17">
        <v>3</v>
      </c>
      <c r="V118" s="17">
        <v>5</v>
      </c>
      <c r="W118" s="17">
        <v>3</v>
      </c>
      <c r="X118" s="17">
        <v>5</v>
      </c>
      <c r="Y118" s="17">
        <v>5</v>
      </c>
      <c r="Z118" s="17">
        <v>5</v>
      </c>
      <c r="AB118" s="17">
        <v>5</v>
      </c>
      <c r="AC118" s="17">
        <v>3</v>
      </c>
      <c r="AD118" s="17">
        <v>4</v>
      </c>
      <c r="AE118" s="17">
        <v>4</v>
      </c>
      <c r="AF118" s="17">
        <v>3</v>
      </c>
      <c r="AI118" s="20">
        <f t="shared" si="50"/>
        <v>25</v>
      </c>
      <c r="AJ118" s="20">
        <f t="shared" si="51"/>
        <v>25</v>
      </c>
      <c r="AK118" s="20">
        <f t="shared" si="52"/>
        <v>100</v>
      </c>
      <c r="AL118" s="20">
        <f t="shared" si="53"/>
        <v>3</v>
      </c>
      <c r="AM118" s="20" t="str">
        <f t="shared" si="54"/>
        <v>Y</v>
      </c>
      <c r="AN118" s="20">
        <f t="shared" si="55"/>
        <v>21</v>
      </c>
      <c r="AO118" s="20">
        <f t="shared" si="56"/>
        <v>25</v>
      </c>
      <c r="AP118" s="20">
        <f t="shared" si="57"/>
        <v>84</v>
      </c>
      <c r="AQ118" s="20">
        <f t="shared" si="58"/>
        <v>3</v>
      </c>
      <c r="AR118" s="20" t="str">
        <f t="shared" si="59"/>
        <v>Y</v>
      </c>
      <c r="AS118" s="20">
        <f t="shared" si="60"/>
        <v>23</v>
      </c>
      <c r="AT118" s="20">
        <f t="shared" si="61"/>
        <v>25</v>
      </c>
      <c r="AU118" s="20">
        <f t="shared" si="62"/>
        <v>92</v>
      </c>
      <c r="AV118" s="20">
        <f t="shared" si="63"/>
        <v>3</v>
      </c>
      <c r="AW118" s="20" t="str">
        <f t="shared" si="64"/>
        <v>Y</v>
      </c>
      <c r="AX118" s="20">
        <f t="shared" si="65"/>
        <v>21</v>
      </c>
      <c r="AY118" s="20">
        <f t="shared" si="66"/>
        <v>25</v>
      </c>
      <c r="AZ118" s="20">
        <f t="shared" si="67"/>
        <v>84</v>
      </c>
      <c r="BA118" s="20">
        <f t="shared" si="68"/>
        <v>3</v>
      </c>
      <c r="BB118" s="20" t="str">
        <f t="shared" si="69"/>
        <v>Y</v>
      </c>
      <c r="BC118" s="20">
        <f t="shared" si="70"/>
        <v>16</v>
      </c>
      <c r="BD118" s="20">
        <f t="shared" si="71"/>
        <v>25</v>
      </c>
      <c r="BE118" s="20">
        <f t="shared" si="72"/>
        <v>64</v>
      </c>
      <c r="BF118" s="20">
        <f t="shared" si="73"/>
        <v>3</v>
      </c>
      <c r="BG118" s="20" t="str">
        <f t="shared" si="74"/>
        <v>Y</v>
      </c>
    </row>
    <row r="119" spans="1:59" x14ac:dyDescent="0.25">
      <c r="A119" s="29">
        <v>104</v>
      </c>
      <c r="B119" s="61">
        <v>2000820100109</v>
      </c>
      <c r="C119" s="14" t="s">
        <v>225</v>
      </c>
      <c r="D119" s="17">
        <v>5</v>
      </c>
      <c r="E119" s="17">
        <v>5</v>
      </c>
      <c r="F119" s="17">
        <v>4</v>
      </c>
      <c r="G119" s="17">
        <v>5</v>
      </c>
      <c r="H119" s="17">
        <v>4</v>
      </c>
      <c r="J119" s="17">
        <v>5</v>
      </c>
      <c r="K119" s="17">
        <v>5</v>
      </c>
      <c r="L119" s="17">
        <v>5</v>
      </c>
      <c r="M119" s="17">
        <v>5</v>
      </c>
      <c r="N119" s="17">
        <v>2</v>
      </c>
      <c r="P119" s="17">
        <v>5</v>
      </c>
      <c r="Q119" s="17">
        <v>5</v>
      </c>
      <c r="R119" s="17">
        <v>5</v>
      </c>
      <c r="S119" s="17">
        <v>5</v>
      </c>
      <c r="T119" s="17">
        <v>4</v>
      </c>
      <c r="V119" s="17">
        <v>5</v>
      </c>
      <c r="W119" s="17">
        <v>2</v>
      </c>
      <c r="X119" s="17">
        <v>5</v>
      </c>
      <c r="Y119" s="17">
        <v>5</v>
      </c>
      <c r="Z119" s="17">
        <v>5</v>
      </c>
      <c r="AB119" s="17">
        <v>5</v>
      </c>
      <c r="AC119" s="17">
        <v>2</v>
      </c>
      <c r="AD119" s="17">
        <v>4</v>
      </c>
      <c r="AE119" s="17">
        <v>4</v>
      </c>
      <c r="AF119" s="17">
        <v>3</v>
      </c>
      <c r="AI119" s="20">
        <f t="shared" si="50"/>
        <v>25</v>
      </c>
      <c r="AJ119" s="20">
        <f t="shared" si="51"/>
        <v>25</v>
      </c>
      <c r="AK119" s="20">
        <f t="shared" si="52"/>
        <v>100</v>
      </c>
      <c r="AL119" s="20">
        <f t="shared" si="53"/>
        <v>3</v>
      </c>
      <c r="AM119" s="20" t="str">
        <f t="shared" si="54"/>
        <v>Y</v>
      </c>
      <c r="AN119" s="20">
        <f t="shared" si="55"/>
        <v>19</v>
      </c>
      <c r="AO119" s="20">
        <f t="shared" si="56"/>
        <v>25</v>
      </c>
      <c r="AP119" s="20">
        <f t="shared" si="57"/>
        <v>76</v>
      </c>
      <c r="AQ119" s="20">
        <f t="shared" si="58"/>
        <v>3</v>
      </c>
      <c r="AR119" s="20" t="str">
        <f t="shared" si="59"/>
        <v>Y</v>
      </c>
      <c r="AS119" s="20">
        <f t="shared" si="60"/>
        <v>23</v>
      </c>
      <c r="AT119" s="20">
        <f t="shared" si="61"/>
        <v>25</v>
      </c>
      <c r="AU119" s="20">
        <f t="shared" si="62"/>
        <v>92</v>
      </c>
      <c r="AV119" s="20">
        <f t="shared" si="63"/>
        <v>3</v>
      </c>
      <c r="AW119" s="20" t="str">
        <f t="shared" si="64"/>
        <v>Y</v>
      </c>
      <c r="AX119" s="20">
        <f t="shared" si="65"/>
        <v>24</v>
      </c>
      <c r="AY119" s="20">
        <f t="shared" si="66"/>
        <v>25</v>
      </c>
      <c r="AZ119" s="20">
        <f t="shared" si="67"/>
        <v>96</v>
      </c>
      <c r="BA119" s="20">
        <f t="shared" si="68"/>
        <v>3</v>
      </c>
      <c r="BB119" s="20" t="str">
        <f t="shared" si="69"/>
        <v>Y</v>
      </c>
      <c r="BC119" s="20">
        <f t="shared" si="70"/>
        <v>18</v>
      </c>
      <c r="BD119" s="20">
        <f t="shared" si="71"/>
        <v>25</v>
      </c>
      <c r="BE119" s="20">
        <f t="shared" si="72"/>
        <v>72</v>
      </c>
      <c r="BF119" s="20">
        <f t="shared" si="73"/>
        <v>3</v>
      </c>
      <c r="BG119" s="20" t="str">
        <f t="shared" si="74"/>
        <v>Y</v>
      </c>
    </row>
    <row r="120" spans="1:59" x14ac:dyDescent="0.25">
      <c r="A120" s="29">
        <v>105</v>
      </c>
      <c r="B120" s="61">
        <v>2000820100110</v>
      </c>
      <c r="C120" s="14" t="s">
        <v>226</v>
      </c>
      <c r="D120" s="17">
        <v>5</v>
      </c>
      <c r="E120" s="17">
        <v>5</v>
      </c>
      <c r="F120" s="17">
        <v>5</v>
      </c>
      <c r="G120" s="17">
        <v>5</v>
      </c>
      <c r="H120" s="17">
        <v>5</v>
      </c>
      <c r="J120" s="17">
        <v>5</v>
      </c>
      <c r="K120" s="17">
        <v>5</v>
      </c>
      <c r="L120" s="17">
        <v>5</v>
      </c>
      <c r="M120" s="17">
        <v>5</v>
      </c>
      <c r="N120" s="17">
        <v>3</v>
      </c>
      <c r="P120" s="17">
        <v>5</v>
      </c>
      <c r="Q120" s="17">
        <v>5</v>
      </c>
      <c r="R120" s="17">
        <v>5</v>
      </c>
      <c r="S120" s="17">
        <v>5</v>
      </c>
      <c r="T120" s="17">
        <v>4</v>
      </c>
      <c r="V120" s="17">
        <v>5</v>
      </c>
      <c r="W120" s="17">
        <v>2</v>
      </c>
      <c r="X120" s="17">
        <v>5</v>
      </c>
      <c r="Y120" s="17">
        <v>5</v>
      </c>
      <c r="Z120" s="17">
        <v>5</v>
      </c>
      <c r="AB120" s="17">
        <v>4</v>
      </c>
      <c r="AC120" s="17">
        <v>4</v>
      </c>
      <c r="AD120" s="17">
        <v>5</v>
      </c>
      <c r="AE120" s="17">
        <v>5</v>
      </c>
      <c r="AF120" s="17">
        <v>3</v>
      </c>
      <c r="AI120" s="20">
        <f t="shared" si="50"/>
        <v>24</v>
      </c>
      <c r="AJ120" s="20">
        <f t="shared" si="51"/>
        <v>25</v>
      </c>
      <c r="AK120" s="20">
        <f t="shared" si="52"/>
        <v>96</v>
      </c>
      <c r="AL120" s="20">
        <f t="shared" si="53"/>
        <v>3</v>
      </c>
      <c r="AM120" s="20" t="str">
        <f t="shared" si="54"/>
        <v>Y</v>
      </c>
      <c r="AN120" s="20">
        <f t="shared" si="55"/>
        <v>21</v>
      </c>
      <c r="AO120" s="20">
        <f t="shared" si="56"/>
        <v>25</v>
      </c>
      <c r="AP120" s="20">
        <f t="shared" si="57"/>
        <v>84</v>
      </c>
      <c r="AQ120" s="20">
        <f t="shared" si="58"/>
        <v>3</v>
      </c>
      <c r="AR120" s="20" t="str">
        <f t="shared" si="59"/>
        <v>Y</v>
      </c>
      <c r="AS120" s="20">
        <f t="shared" si="60"/>
        <v>25</v>
      </c>
      <c r="AT120" s="20">
        <f t="shared" si="61"/>
        <v>25</v>
      </c>
      <c r="AU120" s="20">
        <f t="shared" si="62"/>
        <v>100</v>
      </c>
      <c r="AV120" s="20">
        <f t="shared" si="63"/>
        <v>3</v>
      </c>
      <c r="AW120" s="20" t="str">
        <f t="shared" si="64"/>
        <v>Y</v>
      </c>
      <c r="AX120" s="20">
        <f t="shared" si="65"/>
        <v>25</v>
      </c>
      <c r="AY120" s="20">
        <f t="shared" si="66"/>
        <v>25</v>
      </c>
      <c r="AZ120" s="20">
        <f t="shared" si="67"/>
        <v>100</v>
      </c>
      <c r="BA120" s="20">
        <f t="shared" si="68"/>
        <v>3</v>
      </c>
      <c r="BB120" s="20" t="str">
        <f t="shared" si="69"/>
        <v>Y</v>
      </c>
      <c r="BC120" s="20">
        <f t="shared" si="70"/>
        <v>20</v>
      </c>
      <c r="BD120" s="20">
        <f t="shared" si="71"/>
        <v>25</v>
      </c>
      <c r="BE120" s="20">
        <f t="shared" si="72"/>
        <v>80</v>
      </c>
      <c r="BF120" s="20">
        <f t="shared" si="73"/>
        <v>3</v>
      </c>
      <c r="BG120" s="20" t="str">
        <f t="shared" si="74"/>
        <v>Y</v>
      </c>
    </row>
    <row r="121" spans="1:59" x14ac:dyDescent="0.25">
      <c r="A121" s="29">
        <v>106</v>
      </c>
      <c r="B121" s="61">
        <v>2000820100111</v>
      </c>
      <c r="C121" s="14" t="s">
        <v>227</v>
      </c>
      <c r="D121" s="17">
        <v>5</v>
      </c>
      <c r="E121" s="17">
        <v>5</v>
      </c>
      <c r="F121" s="17">
        <v>3</v>
      </c>
      <c r="G121" s="17">
        <v>5</v>
      </c>
      <c r="H121" s="17">
        <v>4</v>
      </c>
      <c r="J121" s="17">
        <v>5</v>
      </c>
      <c r="K121" s="17">
        <v>4</v>
      </c>
      <c r="L121" s="17">
        <v>5</v>
      </c>
      <c r="M121" s="17">
        <v>5</v>
      </c>
      <c r="N121" s="17">
        <v>2</v>
      </c>
      <c r="P121" s="17">
        <v>5</v>
      </c>
      <c r="Q121" s="17">
        <v>5</v>
      </c>
      <c r="R121" s="17">
        <v>5</v>
      </c>
      <c r="S121" s="17">
        <v>5</v>
      </c>
      <c r="T121" s="17">
        <v>4</v>
      </c>
      <c r="V121" s="17">
        <v>5</v>
      </c>
      <c r="W121" s="17">
        <v>2</v>
      </c>
      <c r="X121" s="17">
        <v>5</v>
      </c>
      <c r="Y121" s="17">
        <v>5</v>
      </c>
      <c r="Z121" s="17">
        <v>5</v>
      </c>
      <c r="AB121" s="17">
        <v>5</v>
      </c>
      <c r="AC121" s="17">
        <v>3</v>
      </c>
      <c r="AD121" s="17">
        <v>3</v>
      </c>
      <c r="AE121" s="17">
        <v>4</v>
      </c>
      <c r="AF121" s="17">
        <v>4</v>
      </c>
      <c r="AI121" s="20">
        <f t="shared" si="50"/>
        <v>25</v>
      </c>
      <c r="AJ121" s="20">
        <f t="shared" si="51"/>
        <v>25</v>
      </c>
      <c r="AK121" s="20">
        <f t="shared" si="52"/>
        <v>100</v>
      </c>
      <c r="AL121" s="20">
        <f t="shared" si="53"/>
        <v>3</v>
      </c>
      <c r="AM121" s="20" t="str">
        <f t="shared" si="54"/>
        <v>Y</v>
      </c>
      <c r="AN121" s="20">
        <f t="shared" si="55"/>
        <v>19</v>
      </c>
      <c r="AO121" s="20">
        <f t="shared" si="56"/>
        <v>25</v>
      </c>
      <c r="AP121" s="20">
        <f t="shared" si="57"/>
        <v>76</v>
      </c>
      <c r="AQ121" s="20">
        <f t="shared" si="58"/>
        <v>3</v>
      </c>
      <c r="AR121" s="20" t="str">
        <f t="shared" si="59"/>
        <v>Y</v>
      </c>
      <c r="AS121" s="20">
        <f t="shared" si="60"/>
        <v>21</v>
      </c>
      <c r="AT121" s="20">
        <f t="shared" si="61"/>
        <v>25</v>
      </c>
      <c r="AU121" s="20">
        <f t="shared" si="62"/>
        <v>84</v>
      </c>
      <c r="AV121" s="20">
        <f t="shared" si="63"/>
        <v>3</v>
      </c>
      <c r="AW121" s="20" t="str">
        <f t="shared" si="64"/>
        <v>Y</v>
      </c>
      <c r="AX121" s="20">
        <f t="shared" si="65"/>
        <v>24</v>
      </c>
      <c r="AY121" s="20">
        <f t="shared" si="66"/>
        <v>25</v>
      </c>
      <c r="AZ121" s="20">
        <f t="shared" si="67"/>
        <v>96</v>
      </c>
      <c r="BA121" s="20">
        <f t="shared" si="68"/>
        <v>3</v>
      </c>
      <c r="BB121" s="20" t="str">
        <f t="shared" si="69"/>
        <v>Y</v>
      </c>
      <c r="BC121" s="20">
        <f t="shared" si="70"/>
        <v>19</v>
      </c>
      <c r="BD121" s="20">
        <f t="shared" si="71"/>
        <v>25</v>
      </c>
      <c r="BE121" s="20">
        <f t="shared" si="72"/>
        <v>76</v>
      </c>
      <c r="BF121" s="20">
        <f t="shared" si="73"/>
        <v>3</v>
      </c>
      <c r="BG121" s="20" t="str">
        <f t="shared" si="74"/>
        <v>Y</v>
      </c>
    </row>
    <row r="122" spans="1:59" x14ac:dyDescent="0.25">
      <c r="A122" s="29">
        <v>107</v>
      </c>
      <c r="B122" s="110">
        <v>2000820100112</v>
      </c>
      <c r="C122" s="111" t="s">
        <v>280</v>
      </c>
      <c r="D122" s="131">
        <v>4</v>
      </c>
      <c r="E122" s="131">
        <v>4</v>
      </c>
      <c r="F122" s="131">
        <v>4</v>
      </c>
      <c r="G122" s="131">
        <v>4</v>
      </c>
      <c r="H122" s="131">
        <v>4</v>
      </c>
      <c r="I122" s="132"/>
      <c r="J122" s="131">
        <v>4</v>
      </c>
      <c r="K122" s="131">
        <v>4</v>
      </c>
      <c r="L122" s="131">
        <v>4</v>
      </c>
      <c r="M122" s="131">
        <v>4</v>
      </c>
      <c r="N122" s="131">
        <v>4</v>
      </c>
      <c r="O122" s="132"/>
      <c r="P122" s="131">
        <v>4</v>
      </c>
      <c r="Q122" s="131">
        <v>4</v>
      </c>
      <c r="R122" s="131">
        <v>4</v>
      </c>
      <c r="S122" s="131">
        <v>4</v>
      </c>
      <c r="T122" s="131">
        <v>4</v>
      </c>
      <c r="U122" s="132"/>
      <c r="V122" s="131">
        <v>4</v>
      </c>
      <c r="W122" s="131">
        <v>4</v>
      </c>
      <c r="X122" s="131">
        <v>4</v>
      </c>
      <c r="Y122" s="131">
        <v>4</v>
      </c>
      <c r="Z122" s="131">
        <v>4</v>
      </c>
      <c r="AA122" s="132"/>
      <c r="AB122" s="131">
        <v>4</v>
      </c>
      <c r="AC122" s="131">
        <v>4</v>
      </c>
      <c r="AD122" s="131">
        <v>4</v>
      </c>
      <c r="AE122" s="131">
        <v>4</v>
      </c>
      <c r="AF122" s="131">
        <v>4</v>
      </c>
      <c r="AI122" s="20">
        <f t="shared" si="50"/>
        <v>20</v>
      </c>
      <c r="AJ122" s="20">
        <f t="shared" si="51"/>
        <v>25</v>
      </c>
      <c r="AK122" s="20">
        <f t="shared" si="52"/>
        <v>80</v>
      </c>
      <c r="AL122" s="20">
        <f t="shared" si="53"/>
        <v>3</v>
      </c>
      <c r="AM122" s="20" t="str">
        <f t="shared" si="54"/>
        <v>Y</v>
      </c>
      <c r="AN122" s="20">
        <f t="shared" si="55"/>
        <v>20</v>
      </c>
      <c r="AO122" s="20">
        <f t="shared" si="56"/>
        <v>25</v>
      </c>
      <c r="AP122" s="20">
        <f t="shared" si="57"/>
        <v>80</v>
      </c>
      <c r="AQ122" s="20">
        <f t="shared" si="58"/>
        <v>3</v>
      </c>
      <c r="AR122" s="20" t="str">
        <f t="shared" si="59"/>
        <v>Y</v>
      </c>
      <c r="AS122" s="20">
        <f t="shared" si="60"/>
        <v>20</v>
      </c>
      <c r="AT122" s="20">
        <f t="shared" si="61"/>
        <v>25</v>
      </c>
      <c r="AU122" s="20">
        <f t="shared" si="62"/>
        <v>80</v>
      </c>
      <c r="AV122" s="20">
        <f t="shared" si="63"/>
        <v>3</v>
      </c>
      <c r="AW122" s="20" t="str">
        <f t="shared" si="64"/>
        <v>Y</v>
      </c>
      <c r="AX122" s="20">
        <f t="shared" si="65"/>
        <v>20</v>
      </c>
      <c r="AY122" s="20">
        <f t="shared" si="66"/>
        <v>25</v>
      </c>
      <c r="AZ122" s="20">
        <f t="shared" si="67"/>
        <v>80</v>
      </c>
      <c r="BA122" s="20">
        <f t="shared" si="68"/>
        <v>3</v>
      </c>
      <c r="BB122" s="20" t="str">
        <f t="shared" si="69"/>
        <v>Y</v>
      </c>
      <c r="BC122" s="20">
        <f t="shared" si="70"/>
        <v>20</v>
      </c>
      <c r="BD122" s="20">
        <f t="shared" si="71"/>
        <v>25</v>
      </c>
      <c r="BE122" s="20">
        <f t="shared" si="72"/>
        <v>80</v>
      </c>
      <c r="BF122" s="20">
        <f t="shared" si="73"/>
        <v>3</v>
      </c>
      <c r="BG122" s="20" t="str">
        <f t="shared" si="74"/>
        <v>Y</v>
      </c>
    </row>
    <row r="123" spans="1:59" x14ac:dyDescent="0.25">
      <c r="A123" s="29">
        <v>108</v>
      </c>
      <c r="B123" s="110">
        <v>2000820100113</v>
      </c>
      <c r="C123" s="111" t="s">
        <v>281</v>
      </c>
      <c r="D123" s="131">
        <v>5</v>
      </c>
      <c r="E123" s="131">
        <v>5</v>
      </c>
      <c r="F123" s="131">
        <v>5</v>
      </c>
      <c r="G123" s="131">
        <v>5</v>
      </c>
      <c r="H123" s="131">
        <v>5</v>
      </c>
      <c r="I123" s="132"/>
      <c r="J123" s="131">
        <v>5</v>
      </c>
      <c r="K123" s="131">
        <v>5</v>
      </c>
      <c r="L123" s="131">
        <v>5</v>
      </c>
      <c r="M123" s="131">
        <v>5</v>
      </c>
      <c r="N123" s="131">
        <v>5</v>
      </c>
      <c r="O123" s="132"/>
      <c r="P123" s="131">
        <v>5</v>
      </c>
      <c r="Q123" s="131">
        <v>5</v>
      </c>
      <c r="R123" s="131">
        <v>5</v>
      </c>
      <c r="S123" s="131">
        <v>5</v>
      </c>
      <c r="T123" s="131">
        <v>5</v>
      </c>
      <c r="U123" s="132"/>
      <c r="V123" s="131">
        <v>5</v>
      </c>
      <c r="W123" s="131">
        <v>5</v>
      </c>
      <c r="X123" s="131">
        <v>5</v>
      </c>
      <c r="Y123" s="131">
        <v>5</v>
      </c>
      <c r="Z123" s="131">
        <v>5</v>
      </c>
      <c r="AA123" s="132"/>
      <c r="AB123" s="131">
        <v>5</v>
      </c>
      <c r="AC123" s="131">
        <v>5</v>
      </c>
      <c r="AD123" s="131">
        <v>5</v>
      </c>
      <c r="AE123" s="131">
        <v>5</v>
      </c>
      <c r="AF123" s="131">
        <v>5</v>
      </c>
      <c r="AI123" s="20">
        <f t="shared" si="50"/>
        <v>25</v>
      </c>
      <c r="AJ123" s="20">
        <f t="shared" si="51"/>
        <v>25</v>
      </c>
      <c r="AK123" s="20">
        <f t="shared" si="52"/>
        <v>100</v>
      </c>
      <c r="AL123" s="20">
        <f t="shared" si="53"/>
        <v>3</v>
      </c>
      <c r="AM123" s="20" t="str">
        <f t="shared" si="54"/>
        <v>Y</v>
      </c>
      <c r="AN123" s="20">
        <f t="shared" si="55"/>
        <v>25</v>
      </c>
      <c r="AO123" s="20">
        <f t="shared" si="56"/>
        <v>25</v>
      </c>
      <c r="AP123" s="20">
        <f t="shared" si="57"/>
        <v>100</v>
      </c>
      <c r="AQ123" s="20">
        <f t="shared" si="58"/>
        <v>3</v>
      </c>
      <c r="AR123" s="20" t="str">
        <f t="shared" si="59"/>
        <v>Y</v>
      </c>
      <c r="AS123" s="20">
        <f t="shared" si="60"/>
        <v>25</v>
      </c>
      <c r="AT123" s="20">
        <f t="shared" si="61"/>
        <v>25</v>
      </c>
      <c r="AU123" s="20">
        <f t="shared" si="62"/>
        <v>100</v>
      </c>
      <c r="AV123" s="20">
        <f t="shared" si="63"/>
        <v>3</v>
      </c>
      <c r="AW123" s="20" t="str">
        <f t="shared" si="64"/>
        <v>Y</v>
      </c>
      <c r="AX123" s="20">
        <f t="shared" si="65"/>
        <v>25</v>
      </c>
      <c r="AY123" s="20">
        <f t="shared" si="66"/>
        <v>25</v>
      </c>
      <c r="AZ123" s="20">
        <f t="shared" si="67"/>
        <v>100</v>
      </c>
      <c r="BA123" s="20">
        <f t="shared" si="68"/>
        <v>3</v>
      </c>
      <c r="BB123" s="20" t="str">
        <f t="shared" si="69"/>
        <v>Y</v>
      </c>
      <c r="BC123" s="20">
        <f t="shared" si="70"/>
        <v>25</v>
      </c>
      <c r="BD123" s="20">
        <f t="shared" si="71"/>
        <v>25</v>
      </c>
      <c r="BE123" s="20">
        <f t="shared" si="72"/>
        <v>100</v>
      </c>
      <c r="BF123" s="20">
        <f t="shared" si="73"/>
        <v>3</v>
      </c>
      <c r="BG123" s="20" t="str">
        <f t="shared" si="74"/>
        <v>Y</v>
      </c>
    </row>
    <row r="124" spans="1:59" x14ac:dyDescent="0.25">
      <c r="A124" s="29">
        <v>109</v>
      </c>
      <c r="B124" s="110">
        <v>2000820100114</v>
      </c>
      <c r="C124" s="111" t="s">
        <v>282</v>
      </c>
      <c r="D124" s="131">
        <v>5</v>
      </c>
      <c r="E124" s="131">
        <v>5</v>
      </c>
      <c r="F124" s="131">
        <v>3</v>
      </c>
      <c r="G124" s="131">
        <v>4</v>
      </c>
      <c r="H124" s="131">
        <v>4</v>
      </c>
      <c r="I124" s="132"/>
      <c r="J124" s="131">
        <v>4</v>
      </c>
      <c r="K124" s="131">
        <v>5</v>
      </c>
      <c r="L124" s="131">
        <v>3</v>
      </c>
      <c r="M124" s="131">
        <v>5</v>
      </c>
      <c r="N124" s="131">
        <v>3</v>
      </c>
      <c r="O124" s="132"/>
      <c r="P124" s="131">
        <v>3</v>
      </c>
      <c r="Q124" s="131">
        <v>3</v>
      </c>
      <c r="R124" s="131">
        <v>3</v>
      </c>
      <c r="S124" s="131">
        <v>3</v>
      </c>
      <c r="T124" s="131">
        <v>2</v>
      </c>
      <c r="U124" s="132"/>
      <c r="V124" s="131">
        <v>5</v>
      </c>
      <c r="W124" s="131">
        <v>2</v>
      </c>
      <c r="X124" s="131">
        <v>4</v>
      </c>
      <c r="Y124" s="131">
        <v>5</v>
      </c>
      <c r="Z124" s="131">
        <v>5</v>
      </c>
      <c r="AA124" s="132"/>
      <c r="AB124" s="131">
        <v>3</v>
      </c>
      <c r="AC124" s="131">
        <v>3</v>
      </c>
      <c r="AD124" s="131">
        <v>4</v>
      </c>
      <c r="AE124" s="131">
        <v>5</v>
      </c>
      <c r="AF124" s="131">
        <v>2</v>
      </c>
      <c r="AI124" s="20">
        <f t="shared" si="50"/>
        <v>20</v>
      </c>
      <c r="AJ124" s="20">
        <f t="shared" si="51"/>
        <v>25</v>
      </c>
      <c r="AK124" s="20">
        <f t="shared" si="52"/>
        <v>80</v>
      </c>
      <c r="AL124" s="20">
        <f t="shared" si="53"/>
        <v>3</v>
      </c>
      <c r="AM124" s="20" t="str">
        <f t="shared" si="54"/>
        <v>Y</v>
      </c>
      <c r="AN124" s="20">
        <f t="shared" si="55"/>
        <v>18</v>
      </c>
      <c r="AO124" s="20">
        <f t="shared" si="56"/>
        <v>25</v>
      </c>
      <c r="AP124" s="20">
        <f t="shared" si="57"/>
        <v>72</v>
      </c>
      <c r="AQ124" s="20">
        <f t="shared" si="58"/>
        <v>3</v>
      </c>
      <c r="AR124" s="20" t="str">
        <f t="shared" si="59"/>
        <v>Y</v>
      </c>
      <c r="AS124" s="20">
        <f t="shared" si="60"/>
        <v>17</v>
      </c>
      <c r="AT124" s="20">
        <f t="shared" si="61"/>
        <v>25</v>
      </c>
      <c r="AU124" s="20">
        <f t="shared" si="62"/>
        <v>68</v>
      </c>
      <c r="AV124" s="20">
        <f t="shared" si="63"/>
        <v>3</v>
      </c>
      <c r="AW124" s="20" t="str">
        <f t="shared" si="64"/>
        <v>Y</v>
      </c>
      <c r="AX124" s="20">
        <f t="shared" si="65"/>
        <v>22</v>
      </c>
      <c r="AY124" s="20">
        <f t="shared" si="66"/>
        <v>25</v>
      </c>
      <c r="AZ124" s="20">
        <f t="shared" si="67"/>
        <v>88</v>
      </c>
      <c r="BA124" s="20">
        <f t="shared" si="68"/>
        <v>3</v>
      </c>
      <c r="BB124" s="20" t="str">
        <f t="shared" si="69"/>
        <v>Y</v>
      </c>
      <c r="BC124" s="20">
        <f t="shared" si="70"/>
        <v>16</v>
      </c>
      <c r="BD124" s="20">
        <f t="shared" si="71"/>
        <v>25</v>
      </c>
      <c r="BE124" s="20">
        <f t="shared" si="72"/>
        <v>64</v>
      </c>
      <c r="BF124" s="20">
        <f t="shared" si="73"/>
        <v>3</v>
      </c>
      <c r="BG124" s="20" t="str">
        <f t="shared" si="74"/>
        <v>Y</v>
      </c>
    </row>
    <row r="125" spans="1:59" x14ac:dyDescent="0.25">
      <c r="A125" s="29">
        <v>110</v>
      </c>
      <c r="B125" s="110">
        <v>2000820100115</v>
      </c>
      <c r="C125" s="111" t="s">
        <v>283</v>
      </c>
      <c r="D125" s="131">
        <v>5</v>
      </c>
      <c r="E125" s="131">
        <v>5</v>
      </c>
      <c r="F125" s="131">
        <v>4</v>
      </c>
      <c r="G125" s="131">
        <v>3</v>
      </c>
      <c r="H125" s="131">
        <v>3</v>
      </c>
      <c r="I125" s="132"/>
      <c r="J125" s="131">
        <v>3</v>
      </c>
      <c r="K125" s="131">
        <v>5</v>
      </c>
      <c r="L125" s="131">
        <v>3</v>
      </c>
      <c r="M125" s="131">
        <v>5</v>
      </c>
      <c r="N125" s="131">
        <v>3</v>
      </c>
      <c r="O125" s="132"/>
      <c r="P125" s="131">
        <v>5</v>
      </c>
      <c r="Q125" s="131">
        <v>5</v>
      </c>
      <c r="R125" s="131">
        <v>3</v>
      </c>
      <c r="S125" s="131">
        <v>4</v>
      </c>
      <c r="T125" s="131">
        <v>5</v>
      </c>
      <c r="U125" s="132"/>
      <c r="V125" s="131">
        <v>5</v>
      </c>
      <c r="W125" s="131">
        <v>1</v>
      </c>
      <c r="X125" s="131">
        <v>3</v>
      </c>
      <c r="Y125" s="131">
        <v>3</v>
      </c>
      <c r="Z125" s="131">
        <v>5</v>
      </c>
      <c r="AA125" s="132"/>
      <c r="AB125" s="131">
        <v>4</v>
      </c>
      <c r="AC125" s="131">
        <v>2</v>
      </c>
      <c r="AD125" s="131">
        <v>3</v>
      </c>
      <c r="AE125" s="131">
        <v>3</v>
      </c>
      <c r="AF125" s="131">
        <v>3</v>
      </c>
      <c r="AI125" s="20">
        <f t="shared" si="50"/>
        <v>22</v>
      </c>
      <c r="AJ125" s="20">
        <f t="shared" si="51"/>
        <v>25</v>
      </c>
      <c r="AK125" s="20">
        <f t="shared" si="52"/>
        <v>88</v>
      </c>
      <c r="AL125" s="20">
        <f t="shared" si="53"/>
        <v>3</v>
      </c>
      <c r="AM125" s="20" t="str">
        <f t="shared" si="54"/>
        <v>Y</v>
      </c>
      <c r="AN125" s="20">
        <f t="shared" si="55"/>
        <v>18</v>
      </c>
      <c r="AO125" s="20">
        <f t="shared" si="56"/>
        <v>25</v>
      </c>
      <c r="AP125" s="20">
        <f t="shared" si="57"/>
        <v>72</v>
      </c>
      <c r="AQ125" s="20">
        <f t="shared" si="58"/>
        <v>3</v>
      </c>
      <c r="AR125" s="20" t="str">
        <f t="shared" si="59"/>
        <v>Y</v>
      </c>
      <c r="AS125" s="20">
        <f t="shared" si="60"/>
        <v>16</v>
      </c>
      <c r="AT125" s="20">
        <f t="shared" si="61"/>
        <v>25</v>
      </c>
      <c r="AU125" s="20">
        <f t="shared" si="62"/>
        <v>64</v>
      </c>
      <c r="AV125" s="20">
        <f t="shared" si="63"/>
        <v>3</v>
      </c>
      <c r="AW125" s="20" t="str">
        <f t="shared" si="64"/>
        <v>Y</v>
      </c>
      <c r="AX125" s="20">
        <f t="shared" si="65"/>
        <v>18</v>
      </c>
      <c r="AY125" s="20">
        <f t="shared" si="66"/>
        <v>25</v>
      </c>
      <c r="AZ125" s="20">
        <f t="shared" si="67"/>
        <v>72</v>
      </c>
      <c r="BA125" s="20">
        <f t="shared" si="68"/>
        <v>3</v>
      </c>
      <c r="BB125" s="20" t="str">
        <f t="shared" si="69"/>
        <v>Y</v>
      </c>
      <c r="BC125" s="20">
        <f t="shared" si="70"/>
        <v>19</v>
      </c>
      <c r="BD125" s="20">
        <f t="shared" si="71"/>
        <v>25</v>
      </c>
      <c r="BE125" s="20">
        <f t="shared" si="72"/>
        <v>76</v>
      </c>
      <c r="BF125" s="20">
        <f t="shared" si="73"/>
        <v>3</v>
      </c>
      <c r="BG125" s="20" t="str">
        <f t="shared" si="74"/>
        <v>Y</v>
      </c>
    </row>
    <row r="126" spans="1:59" x14ac:dyDescent="0.25">
      <c r="A126" s="29">
        <v>111</v>
      </c>
      <c r="B126" s="110">
        <v>2000820100116</v>
      </c>
      <c r="C126" s="111" t="s">
        <v>284</v>
      </c>
      <c r="D126" s="131">
        <v>3</v>
      </c>
      <c r="E126" s="131">
        <v>3</v>
      </c>
      <c r="F126" s="131">
        <v>2</v>
      </c>
      <c r="G126" s="131">
        <v>4</v>
      </c>
      <c r="H126" s="131">
        <v>5</v>
      </c>
      <c r="I126" s="132"/>
      <c r="J126" s="131">
        <v>4</v>
      </c>
      <c r="K126" s="131">
        <v>5</v>
      </c>
      <c r="L126" s="131">
        <v>1</v>
      </c>
      <c r="M126" s="131">
        <v>5</v>
      </c>
      <c r="N126" s="131">
        <v>4</v>
      </c>
      <c r="O126" s="132"/>
      <c r="P126" s="131">
        <v>4</v>
      </c>
      <c r="Q126" s="131">
        <v>4</v>
      </c>
      <c r="R126" s="131">
        <v>1</v>
      </c>
      <c r="S126" s="131">
        <v>3</v>
      </c>
      <c r="T126" s="131">
        <v>4</v>
      </c>
      <c r="U126" s="132"/>
      <c r="V126" s="131">
        <v>5</v>
      </c>
      <c r="W126" s="131">
        <v>2</v>
      </c>
      <c r="X126" s="131">
        <v>4</v>
      </c>
      <c r="Y126" s="131">
        <v>5</v>
      </c>
      <c r="Z126" s="131">
        <v>5</v>
      </c>
      <c r="AA126" s="132"/>
      <c r="AB126" s="131">
        <v>3</v>
      </c>
      <c r="AC126" s="131">
        <v>1</v>
      </c>
      <c r="AD126" s="131">
        <v>4</v>
      </c>
      <c r="AE126" s="131">
        <v>5</v>
      </c>
      <c r="AF126" s="131">
        <v>4</v>
      </c>
      <c r="AI126" s="20">
        <f t="shared" si="50"/>
        <v>19</v>
      </c>
      <c r="AJ126" s="20">
        <f t="shared" si="51"/>
        <v>25</v>
      </c>
      <c r="AK126" s="20">
        <f t="shared" si="52"/>
        <v>76</v>
      </c>
      <c r="AL126" s="20">
        <f t="shared" si="53"/>
        <v>3</v>
      </c>
      <c r="AM126" s="20" t="str">
        <f t="shared" si="54"/>
        <v>Y</v>
      </c>
      <c r="AN126" s="20">
        <f t="shared" si="55"/>
        <v>15</v>
      </c>
      <c r="AO126" s="20">
        <f t="shared" si="56"/>
        <v>25</v>
      </c>
      <c r="AP126" s="20">
        <f t="shared" si="57"/>
        <v>60</v>
      </c>
      <c r="AQ126" s="20">
        <f t="shared" si="58"/>
        <v>3</v>
      </c>
      <c r="AR126" s="20" t="str">
        <f t="shared" si="59"/>
        <v>Y</v>
      </c>
      <c r="AS126" s="20">
        <f t="shared" si="60"/>
        <v>12</v>
      </c>
      <c r="AT126" s="20">
        <f t="shared" si="61"/>
        <v>25</v>
      </c>
      <c r="AU126" s="20">
        <f t="shared" si="62"/>
        <v>48</v>
      </c>
      <c r="AV126" s="20">
        <f t="shared" si="63"/>
        <v>2</v>
      </c>
      <c r="AW126" s="20" t="str">
        <f t="shared" si="64"/>
        <v>N</v>
      </c>
      <c r="AX126" s="20">
        <f t="shared" si="65"/>
        <v>22</v>
      </c>
      <c r="AY126" s="20">
        <f t="shared" si="66"/>
        <v>25</v>
      </c>
      <c r="AZ126" s="20">
        <f t="shared" si="67"/>
        <v>88</v>
      </c>
      <c r="BA126" s="20">
        <f t="shared" si="68"/>
        <v>3</v>
      </c>
      <c r="BB126" s="20" t="str">
        <f t="shared" si="69"/>
        <v>Y</v>
      </c>
      <c r="BC126" s="20">
        <f t="shared" si="70"/>
        <v>22</v>
      </c>
      <c r="BD126" s="20">
        <f t="shared" si="71"/>
        <v>25</v>
      </c>
      <c r="BE126" s="20">
        <f t="shared" si="72"/>
        <v>88</v>
      </c>
      <c r="BF126" s="20">
        <f t="shared" si="73"/>
        <v>3</v>
      </c>
      <c r="BG126" s="20" t="str">
        <f t="shared" si="74"/>
        <v>Y</v>
      </c>
    </row>
    <row r="127" spans="1:59" x14ac:dyDescent="0.25">
      <c r="A127" s="29">
        <v>112</v>
      </c>
      <c r="B127" s="110">
        <v>2000820100117</v>
      </c>
      <c r="C127" s="111" t="s">
        <v>285</v>
      </c>
      <c r="D127" s="131">
        <v>5</v>
      </c>
      <c r="E127" s="131">
        <v>4</v>
      </c>
      <c r="F127" s="131">
        <v>2</v>
      </c>
      <c r="G127" s="131">
        <v>3</v>
      </c>
      <c r="H127" s="131">
        <v>4</v>
      </c>
      <c r="I127" s="132"/>
      <c r="J127" s="131">
        <v>3</v>
      </c>
      <c r="K127" s="131">
        <v>5</v>
      </c>
      <c r="L127" s="131">
        <v>2</v>
      </c>
      <c r="M127" s="131">
        <v>5</v>
      </c>
      <c r="N127" s="131">
        <v>4</v>
      </c>
      <c r="O127" s="132"/>
      <c r="P127" s="131">
        <v>5</v>
      </c>
      <c r="Q127" s="131">
        <v>5</v>
      </c>
      <c r="R127" s="131">
        <v>2</v>
      </c>
      <c r="S127" s="131">
        <v>5</v>
      </c>
      <c r="T127" s="131">
        <v>4</v>
      </c>
      <c r="U127" s="132"/>
      <c r="V127" s="131">
        <v>5</v>
      </c>
      <c r="W127" s="131">
        <v>1</v>
      </c>
      <c r="X127" s="131">
        <v>3</v>
      </c>
      <c r="Y127" s="131">
        <v>5</v>
      </c>
      <c r="Z127" s="131">
        <v>5</v>
      </c>
      <c r="AA127" s="132"/>
      <c r="AB127" s="131">
        <v>4</v>
      </c>
      <c r="AC127" s="131">
        <v>2</v>
      </c>
      <c r="AD127" s="131">
        <v>3</v>
      </c>
      <c r="AE127" s="131">
        <v>5</v>
      </c>
      <c r="AF127" s="131">
        <v>4</v>
      </c>
      <c r="AI127" s="20">
        <f t="shared" si="50"/>
        <v>22</v>
      </c>
      <c r="AJ127" s="20">
        <f t="shared" si="51"/>
        <v>25</v>
      </c>
      <c r="AK127" s="20">
        <f t="shared" si="52"/>
        <v>88</v>
      </c>
      <c r="AL127" s="20">
        <f t="shared" si="53"/>
        <v>3</v>
      </c>
      <c r="AM127" s="20" t="str">
        <f t="shared" si="54"/>
        <v>Y</v>
      </c>
      <c r="AN127" s="20">
        <f t="shared" si="55"/>
        <v>17</v>
      </c>
      <c r="AO127" s="20">
        <f t="shared" si="56"/>
        <v>25</v>
      </c>
      <c r="AP127" s="20">
        <f t="shared" si="57"/>
        <v>68</v>
      </c>
      <c r="AQ127" s="20">
        <f t="shared" si="58"/>
        <v>3</v>
      </c>
      <c r="AR127" s="20" t="str">
        <f t="shared" si="59"/>
        <v>Y</v>
      </c>
      <c r="AS127" s="20">
        <f t="shared" si="60"/>
        <v>12</v>
      </c>
      <c r="AT127" s="20">
        <f t="shared" si="61"/>
        <v>25</v>
      </c>
      <c r="AU127" s="20">
        <f t="shared" si="62"/>
        <v>48</v>
      </c>
      <c r="AV127" s="20">
        <f t="shared" si="63"/>
        <v>2</v>
      </c>
      <c r="AW127" s="20" t="str">
        <f t="shared" si="64"/>
        <v>N</v>
      </c>
      <c r="AX127" s="20">
        <f t="shared" si="65"/>
        <v>23</v>
      </c>
      <c r="AY127" s="20">
        <f t="shared" si="66"/>
        <v>25</v>
      </c>
      <c r="AZ127" s="20">
        <f t="shared" si="67"/>
        <v>92</v>
      </c>
      <c r="BA127" s="20">
        <f t="shared" si="68"/>
        <v>3</v>
      </c>
      <c r="BB127" s="20" t="str">
        <f t="shared" si="69"/>
        <v>Y</v>
      </c>
      <c r="BC127" s="20">
        <f t="shared" si="70"/>
        <v>21</v>
      </c>
      <c r="BD127" s="20">
        <f t="shared" si="71"/>
        <v>25</v>
      </c>
      <c r="BE127" s="20">
        <f t="shared" si="72"/>
        <v>84</v>
      </c>
      <c r="BF127" s="20">
        <f t="shared" si="73"/>
        <v>3</v>
      </c>
      <c r="BG127" s="20" t="str">
        <f t="shared" si="74"/>
        <v>Y</v>
      </c>
    </row>
    <row r="128" spans="1:59" x14ac:dyDescent="0.25">
      <c r="A128" s="29">
        <v>113</v>
      </c>
      <c r="B128" s="110">
        <v>2000820100118</v>
      </c>
      <c r="C128" s="111" t="s">
        <v>286</v>
      </c>
      <c r="D128" s="131">
        <v>5</v>
      </c>
      <c r="E128" s="131">
        <v>2</v>
      </c>
      <c r="F128" s="131">
        <v>3</v>
      </c>
      <c r="G128" s="131">
        <v>4</v>
      </c>
      <c r="H128" s="131">
        <v>3</v>
      </c>
      <c r="I128" s="132"/>
      <c r="J128" s="131">
        <v>4</v>
      </c>
      <c r="K128" s="131">
        <v>5</v>
      </c>
      <c r="L128" s="131">
        <v>3</v>
      </c>
      <c r="M128" s="131">
        <v>5</v>
      </c>
      <c r="N128" s="131">
        <v>4</v>
      </c>
      <c r="O128" s="132"/>
      <c r="P128" s="131">
        <v>3</v>
      </c>
      <c r="Q128" s="131">
        <v>5</v>
      </c>
      <c r="R128" s="131">
        <v>3</v>
      </c>
      <c r="S128" s="131">
        <v>5</v>
      </c>
      <c r="T128" s="131">
        <v>4</v>
      </c>
      <c r="U128" s="132"/>
      <c r="V128" s="131">
        <v>5</v>
      </c>
      <c r="W128" s="131">
        <v>3</v>
      </c>
      <c r="X128" s="131">
        <v>4</v>
      </c>
      <c r="Y128" s="131">
        <v>5</v>
      </c>
      <c r="Z128" s="131">
        <v>5</v>
      </c>
      <c r="AA128" s="132"/>
      <c r="AB128" s="131">
        <v>3</v>
      </c>
      <c r="AC128" s="131">
        <v>3</v>
      </c>
      <c r="AD128" s="131">
        <v>4</v>
      </c>
      <c r="AE128" s="131">
        <v>5</v>
      </c>
      <c r="AF128" s="131">
        <v>4</v>
      </c>
      <c r="AI128" s="20">
        <f t="shared" si="50"/>
        <v>20</v>
      </c>
      <c r="AJ128" s="20">
        <f t="shared" si="51"/>
        <v>25</v>
      </c>
      <c r="AK128" s="20">
        <f t="shared" si="52"/>
        <v>80</v>
      </c>
      <c r="AL128" s="20">
        <f t="shared" si="53"/>
        <v>3</v>
      </c>
      <c r="AM128" s="20" t="str">
        <f t="shared" si="54"/>
        <v>Y</v>
      </c>
      <c r="AN128" s="20">
        <f t="shared" si="55"/>
        <v>18</v>
      </c>
      <c r="AO128" s="20">
        <f t="shared" si="56"/>
        <v>25</v>
      </c>
      <c r="AP128" s="20">
        <f t="shared" si="57"/>
        <v>72</v>
      </c>
      <c r="AQ128" s="20">
        <f t="shared" si="58"/>
        <v>3</v>
      </c>
      <c r="AR128" s="20" t="str">
        <f t="shared" si="59"/>
        <v>Y</v>
      </c>
      <c r="AS128" s="20">
        <f t="shared" si="60"/>
        <v>17</v>
      </c>
      <c r="AT128" s="20">
        <f t="shared" si="61"/>
        <v>25</v>
      </c>
      <c r="AU128" s="20">
        <f t="shared" si="62"/>
        <v>68</v>
      </c>
      <c r="AV128" s="20">
        <f t="shared" si="63"/>
        <v>3</v>
      </c>
      <c r="AW128" s="20" t="str">
        <f t="shared" si="64"/>
        <v>Y</v>
      </c>
      <c r="AX128" s="20">
        <f t="shared" si="65"/>
        <v>24</v>
      </c>
      <c r="AY128" s="20">
        <f t="shared" si="66"/>
        <v>25</v>
      </c>
      <c r="AZ128" s="20">
        <f t="shared" si="67"/>
        <v>96</v>
      </c>
      <c r="BA128" s="20">
        <f t="shared" si="68"/>
        <v>3</v>
      </c>
      <c r="BB128" s="20" t="str">
        <f t="shared" si="69"/>
        <v>Y</v>
      </c>
      <c r="BC128" s="20">
        <f t="shared" si="70"/>
        <v>20</v>
      </c>
      <c r="BD128" s="20">
        <f t="shared" si="71"/>
        <v>25</v>
      </c>
      <c r="BE128" s="20">
        <f t="shared" si="72"/>
        <v>80</v>
      </c>
      <c r="BF128" s="20">
        <f t="shared" si="73"/>
        <v>3</v>
      </c>
      <c r="BG128" s="20" t="str">
        <f t="shared" si="74"/>
        <v>Y</v>
      </c>
    </row>
    <row r="129" spans="1:59" x14ac:dyDescent="0.25">
      <c r="A129" s="29">
        <v>114</v>
      </c>
      <c r="B129" s="110">
        <v>2000820100119</v>
      </c>
      <c r="C129" s="111" t="s">
        <v>287</v>
      </c>
      <c r="D129" s="131">
        <v>5</v>
      </c>
      <c r="E129" s="131">
        <v>5</v>
      </c>
      <c r="F129" s="131">
        <v>3</v>
      </c>
      <c r="G129" s="131">
        <v>4</v>
      </c>
      <c r="H129" s="131">
        <v>4</v>
      </c>
      <c r="I129" s="132"/>
      <c r="J129" s="131">
        <v>4</v>
      </c>
      <c r="K129" s="131">
        <v>3</v>
      </c>
      <c r="L129" s="131">
        <v>2</v>
      </c>
      <c r="M129" s="131">
        <v>3</v>
      </c>
      <c r="N129" s="131">
        <v>3</v>
      </c>
      <c r="O129" s="132"/>
      <c r="P129" s="131">
        <v>5</v>
      </c>
      <c r="Q129" s="131">
        <v>5</v>
      </c>
      <c r="R129" s="131">
        <v>2</v>
      </c>
      <c r="S129" s="131">
        <v>4</v>
      </c>
      <c r="T129" s="131">
        <v>5</v>
      </c>
      <c r="U129" s="132"/>
      <c r="V129" s="131">
        <v>3</v>
      </c>
      <c r="W129" s="131">
        <v>1</v>
      </c>
      <c r="X129" s="131">
        <v>4</v>
      </c>
      <c r="Y129" s="131">
        <v>5</v>
      </c>
      <c r="Z129" s="131">
        <v>3</v>
      </c>
      <c r="AA129" s="132"/>
      <c r="AB129" s="131">
        <v>3</v>
      </c>
      <c r="AC129" s="131">
        <v>2</v>
      </c>
      <c r="AD129" s="131">
        <v>3</v>
      </c>
      <c r="AE129" s="131">
        <v>3</v>
      </c>
      <c r="AF129" s="131">
        <v>5</v>
      </c>
      <c r="AI129" s="20">
        <f t="shared" si="50"/>
        <v>20</v>
      </c>
      <c r="AJ129" s="20">
        <f t="shared" si="51"/>
        <v>25</v>
      </c>
      <c r="AK129" s="20">
        <f t="shared" si="52"/>
        <v>80</v>
      </c>
      <c r="AL129" s="20">
        <f t="shared" si="53"/>
        <v>3</v>
      </c>
      <c r="AM129" s="20" t="str">
        <f t="shared" si="54"/>
        <v>Y</v>
      </c>
      <c r="AN129" s="20">
        <f t="shared" si="55"/>
        <v>16</v>
      </c>
      <c r="AO129" s="20">
        <f t="shared" si="56"/>
        <v>25</v>
      </c>
      <c r="AP129" s="20">
        <f t="shared" si="57"/>
        <v>64</v>
      </c>
      <c r="AQ129" s="20">
        <f t="shared" si="58"/>
        <v>3</v>
      </c>
      <c r="AR129" s="20" t="str">
        <f t="shared" si="59"/>
        <v>Y</v>
      </c>
      <c r="AS129" s="20">
        <f t="shared" si="60"/>
        <v>14</v>
      </c>
      <c r="AT129" s="20">
        <f t="shared" si="61"/>
        <v>25</v>
      </c>
      <c r="AU129" s="20">
        <f t="shared" si="62"/>
        <v>56</v>
      </c>
      <c r="AV129" s="20">
        <f t="shared" si="63"/>
        <v>2</v>
      </c>
      <c r="AW129" s="20" t="str">
        <f t="shared" si="64"/>
        <v>N</v>
      </c>
      <c r="AX129" s="20">
        <f t="shared" si="65"/>
        <v>19</v>
      </c>
      <c r="AY129" s="20">
        <f t="shared" si="66"/>
        <v>25</v>
      </c>
      <c r="AZ129" s="20">
        <f t="shared" si="67"/>
        <v>76</v>
      </c>
      <c r="BA129" s="20">
        <f t="shared" si="68"/>
        <v>3</v>
      </c>
      <c r="BB129" s="20" t="str">
        <f t="shared" si="69"/>
        <v>Y</v>
      </c>
      <c r="BC129" s="20">
        <f t="shared" si="70"/>
        <v>20</v>
      </c>
      <c r="BD129" s="20">
        <f t="shared" si="71"/>
        <v>25</v>
      </c>
      <c r="BE129" s="20">
        <f t="shared" si="72"/>
        <v>80</v>
      </c>
      <c r="BF129" s="20">
        <f t="shared" si="73"/>
        <v>3</v>
      </c>
      <c r="BG129" s="20" t="str">
        <f t="shared" si="74"/>
        <v>Y</v>
      </c>
    </row>
    <row r="130" spans="1:59" x14ac:dyDescent="0.25">
      <c r="A130" s="29">
        <v>115</v>
      </c>
      <c r="B130" s="110">
        <v>2000820100120</v>
      </c>
      <c r="C130" s="111" t="s">
        <v>288</v>
      </c>
      <c r="D130" s="131">
        <v>2</v>
      </c>
      <c r="E130" s="131">
        <v>2</v>
      </c>
      <c r="F130" s="131">
        <v>2</v>
      </c>
      <c r="G130" s="131">
        <v>2</v>
      </c>
      <c r="H130" s="131">
        <v>2</v>
      </c>
      <c r="I130" s="132"/>
      <c r="J130" s="131">
        <v>2</v>
      </c>
      <c r="K130" s="131">
        <v>2</v>
      </c>
      <c r="L130" s="131">
        <v>2</v>
      </c>
      <c r="M130" s="131">
        <v>2</v>
      </c>
      <c r="N130" s="131">
        <v>2</v>
      </c>
      <c r="O130" s="132"/>
      <c r="P130" s="131">
        <v>2</v>
      </c>
      <c r="Q130" s="131">
        <v>2</v>
      </c>
      <c r="R130" s="131">
        <v>2</v>
      </c>
      <c r="S130" s="131">
        <v>2</v>
      </c>
      <c r="T130" s="131">
        <v>2</v>
      </c>
      <c r="U130" s="132"/>
      <c r="V130" s="131">
        <v>2</v>
      </c>
      <c r="W130" s="131">
        <v>2</v>
      </c>
      <c r="X130" s="131">
        <v>2</v>
      </c>
      <c r="Y130" s="131">
        <v>2</v>
      </c>
      <c r="Z130" s="131">
        <v>2</v>
      </c>
      <c r="AA130" s="132"/>
      <c r="AB130" s="131">
        <v>2</v>
      </c>
      <c r="AC130" s="131">
        <v>2</v>
      </c>
      <c r="AD130" s="131">
        <v>2</v>
      </c>
      <c r="AE130" s="131">
        <v>2</v>
      </c>
      <c r="AF130" s="131">
        <v>2</v>
      </c>
      <c r="AI130" s="20">
        <f t="shared" si="50"/>
        <v>10</v>
      </c>
      <c r="AJ130" s="20">
        <f t="shared" si="51"/>
        <v>25</v>
      </c>
      <c r="AK130" s="20">
        <f t="shared" si="52"/>
        <v>40</v>
      </c>
      <c r="AL130" s="20">
        <f t="shared" si="53"/>
        <v>2</v>
      </c>
      <c r="AM130" s="20" t="str">
        <f t="shared" si="54"/>
        <v>N</v>
      </c>
      <c r="AN130" s="20">
        <f t="shared" si="55"/>
        <v>10</v>
      </c>
      <c r="AO130" s="20">
        <f t="shared" si="56"/>
        <v>25</v>
      </c>
      <c r="AP130" s="20">
        <f t="shared" si="57"/>
        <v>40</v>
      </c>
      <c r="AQ130" s="20">
        <f t="shared" si="58"/>
        <v>2</v>
      </c>
      <c r="AR130" s="20" t="str">
        <f t="shared" si="59"/>
        <v>N</v>
      </c>
      <c r="AS130" s="20">
        <f t="shared" si="60"/>
        <v>10</v>
      </c>
      <c r="AT130" s="20">
        <f t="shared" si="61"/>
        <v>25</v>
      </c>
      <c r="AU130" s="20">
        <f t="shared" si="62"/>
        <v>40</v>
      </c>
      <c r="AV130" s="20">
        <f t="shared" si="63"/>
        <v>2</v>
      </c>
      <c r="AW130" s="20" t="str">
        <f t="shared" si="64"/>
        <v>N</v>
      </c>
      <c r="AX130" s="20">
        <f t="shared" si="65"/>
        <v>10</v>
      </c>
      <c r="AY130" s="20">
        <f t="shared" si="66"/>
        <v>25</v>
      </c>
      <c r="AZ130" s="20">
        <f t="shared" si="67"/>
        <v>40</v>
      </c>
      <c r="BA130" s="20">
        <f t="shared" si="68"/>
        <v>2</v>
      </c>
      <c r="BB130" s="20" t="str">
        <f t="shared" si="69"/>
        <v>N</v>
      </c>
      <c r="BC130" s="20">
        <f t="shared" si="70"/>
        <v>10</v>
      </c>
      <c r="BD130" s="20">
        <f t="shared" si="71"/>
        <v>25</v>
      </c>
      <c r="BE130" s="20">
        <f t="shared" si="72"/>
        <v>40</v>
      </c>
      <c r="BF130" s="20">
        <f t="shared" si="73"/>
        <v>2</v>
      </c>
      <c r="BG130" s="20" t="str">
        <f t="shared" si="74"/>
        <v>N</v>
      </c>
    </row>
    <row r="131" spans="1:59" x14ac:dyDescent="0.25">
      <c r="A131" s="29">
        <v>116</v>
      </c>
      <c r="B131" s="110">
        <v>2000820100121</v>
      </c>
      <c r="C131" s="111" t="s">
        <v>289</v>
      </c>
      <c r="D131" s="131">
        <v>5</v>
      </c>
      <c r="E131" s="131">
        <v>5</v>
      </c>
      <c r="F131" s="131">
        <v>2</v>
      </c>
      <c r="G131" s="131">
        <v>5</v>
      </c>
      <c r="H131" s="131">
        <v>4</v>
      </c>
      <c r="I131" s="132"/>
      <c r="J131" s="131">
        <v>5</v>
      </c>
      <c r="K131" s="131">
        <v>5</v>
      </c>
      <c r="L131" s="131">
        <v>2</v>
      </c>
      <c r="M131" s="131">
        <v>5</v>
      </c>
      <c r="N131" s="131">
        <v>3</v>
      </c>
      <c r="O131" s="132"/>
      <c r="P131" s="131">
        <v>5</v>
      </c>
      <c r="Q131" s="131">
        <v>3</v>
      </c>
      <c r="R131" s="131">
        <v>2</v>
      </c>
      <c r="S131" s="131">
        <v>5</v>
      </c>
      <c r="T131" s="131">
        <v>5</v>
      </c>
      <c r="U131" s="132"/>
      <c r="V131" s="131">
        <v>5</v>
      </c>
      <c r="W131" s="131">
        <v>4</v>
      </c>
      <c r="X131" s="131">
        <v>5</v>
      </c>
      <c r="Y131" s="131">
        <v>5</v>
      </c>
      <c r="Z131" s="131">
        <v>5</v>
      </c>
      <c r="AA131" s="132"/>
      <c r="AB131" s="131">
        <v>4</v>
      </c>
      <c r="AC131" s="131">
        <v>4</v>
      </c>
      <c r="AD131" s="131">
        <v>5</v>
      </c>
      <c r="AE131" s="131">
        <v>3</v>
      </c>
      <c r="AF131" s="131">
        <v>3</v>
      </c>
      <c r="AI131" s="20">
        <f t="shared" si="50"/>
        <v>24</v>
      </c>
      <c r="AJ131" s="20">
        <f t="shared" si="51"/>
        <v>25</v>
      </c>
      <c r="AK131" s="20">
        <f t="shared" si="52"/>
        <v>96</v>
      </c>
      <c r="AL131" s="20">
        <f t="shared" si="53"/>
        <v>3</v>
      </c>
      <c r="AM131" s="20" t="str">
        <f t="shared" si="54"/>
        <v>Y</v>
      </c>
      <c r="AN131" s="20">
        <f t="shared" si="55"/>
        <v>21</v>
      </c>
      <c r="AO131" s="20">
        <f t="shared" si="56"/>
        <v>25</v>
      </c>
      <c r="AP131" s="20">
        <f t="shared" si="57"/>
        <v>84</v>
      </c>
      <c r="AQ131" s="20">
        <f t="shared" si="58"/>
        <v>3</v>
      </c>
      <c r="AR131" s="20" t="str">
        <f t="shared" si="59"/>
        <v>Y</v>
      </c>
      <c r="AS131" s="20">
        <f t="shared" si="60"/>
        <v>16</v>
      </c>
      <c r="AT131" s="20">
        <f t="shared" si="61"/>
        <v>25</v>
      </c>
      <c r="AU131" s="20">
        <f t="shared" si="62"/>
        <v>64</v>
      </c>
      <c r="AV131" s="20">
        <f t="shared" si="63"/>
        <v>3</v>
      </c>
      <c r="AW131" s="20" t="str">
        <f t="shared" si="64"/>
        <v>Y</v>
      </c>
      <c r="AX131" s="20">
        <f t="shared" si="65"/>
        <v>23</v>
      </c>
      <c r="AY131" s="20">
        <f t="shared" si="66"/>
        <v>25</v>
      </c>
      <c r="AZ131" s="20">
        <f t="shared" si="67"/>
        <v>92</v>
      </c>
      <c r="BA131" s="20">
        <f t="shared" si="68"/>
        <v>3</v>
      </c>
      <c r="BB131" s="20" t="str">
        <f t="shared" si="69"/>
        <v>Y</v>
      </c>
      <c r="BC131" s="20">
        <f t="shared" si="70"/>
        <v>20</v>
      </c>
      <c r="BD131" s="20">
        <f t="shared" si="71"/>
        <v>25</v>
      </c>
      <c r="BE131" s="20">
        <f t="shared" si="72"/>
        <v>80</v>
      </c>
      <c r="BF131" s="20">
        <f t="shared" si="73"/>
        <v>3</v>
      </c>
      <c r="BG131" s="20" t="str">
        <f t="shared" si="74"/>
        <v>Y</v>
      </c>
    </row>
    <row r="132" spans="1:59" x14ac:dyDescent="0.25">
      <c r="A132" s="29">
        <v>117</v>
      </c>
      <c r="B132" s="110">
        <v>2000820100122</v>
      </c>
      <c r="C132" s="111" t="s">
        <v>290</v>
      </c>
      <c r="D132" s="131">
        <v>5</v>
      </c>
      <c r="E132" s="131">
        <v>4</v>
      </c>
      <c r="F132" s="131">
        <v>1</v>
      </c>
      <c r="G132" s="131">
        <v>5</v>
      </c>
      <c r="H132" s="131">
        <v>3</v>
      </c>
      <c r="I132" s="132"/>
      <c r="J132" s="131">
        <v>5</v>
      </c>
      <c r="K132" s="131">
        <v>4</v>
      </c>
      <c r="L132" s="131">
        <v>5</v>
      </c>
      <c r="M132" s="131">
        <v>5</v>
      </c>
      <c r="N132" s="131">
        <v>3</v>
      </c>
      <c r="O132" s="132"/>
      <c r="P132" s="131">
        <v>5</v>
      </c>
      <c r="Q132" s="131">
        <v>5</v>
      </c>
      <c r="R132" s="131">
        <v>5</v>
      </c>
      <c r="S132" s="131">
        <v>4</v>
      </c>
      <c r="T132" s="131">
        <v>4</v>
      </c>
      <c r="U132" s="132"/>
      <c r="V132" s="131">
        <v>5</v>
      </c>
      <c r="W132" s="131">
        <v>4</v>
      </c>
      <c r="X132" s="131">
        <v>5</v>
      </c>
      <c r="Y132" s="131">
        <v>5</v>
      </c>
      <c r="Z132" s="131">
        <v>5</v>
      </c>
      <c r="AA132" s="132"/>
      <c r="AB132" s="131">
        <v>5</v>
      </c>
      <c r="AC132" s="131">
        <v>3</v>
      </c>
      <c r="AD132" s="131">
        <v>5</v>
      </c>
      <c r="AE132" s="131">
        <v>5</v>
      </c>
      <c r="AF132" s="131">
        <v>3</v>
      </c>
      <c r="AI132" s="20">
        <f t="shared" si="50"/>
        <v>25</v>
      </c>
      <c r="AJ132" s="20">
        <f t="shared" si="51"/>
        <v>25</v>
      </c>
      <c r="AK132" s="20">
        <f t="shared" si="52"/>
        <v>100</v>
      </c>
      <c r="AL132" s="20">
        <f t="shared" si="53"/>
        <v>3</v>
      </c>
      <c r="AM132" s="20" t="str">
        <f t="shared" si="54"/>
        <v>Y</v>
      </c>
      <c r="AN132" s="20">
        <f t="shared" si="55"/>
        <v>20</v>
      </c>
      <c r="AO132" s="20">
        <f t="shared" si="56"/>
        <v>25</v>
      </c>
      <c r="AP132" s="20">
        <f t="shared" si="57"/>
        <v>80</v>
      </c>
      <c r="AQ132" s="20">
        <f t="shared" si="58"/>
        <v>3</v>
      </c>
      <c r="AR132" s="20" t="str">
        <f t="shared" si="59"/>
        <v>Y</v>
      </c>
      <c r="AS132" s="20">
        <f t="shared" si="60"/>
        <v>21</v>
      </c>
      <c r="AT132" s="20">
        <f t="shared" si="61"/>
        <v>25</v>
      </c>
      <c r="AU132" s="20">
        <f t="shared" si="62"/>
        <v>84</v>
      </c>
      <c r="AV132" s="20">
        <f t="shared" si="63"/>
        <v>3</v>
      </c>
      <c r="AW132" s="20" t="str">
        <f t="shared" si="64"/>
        <v>Y</v>
      </c>
      <c r="AX132" s="20">
        <f t="shared" si="65"/>
        <v>24</v>
      </c>
      <c r="AY132" s="20">
        <f t="shared" si="66"/>
        <v>25</v>
      </c>
      <c r="AZ132" s="20">
        <f t="shared" si="67"/>
        <v>96</v>
      </c>
      <c r="BA132" s="20">
        <f t="shared" si="68"/>
        <v>3</v>
      </c>
      <c r="BB132" s="20" t="str">
        <f t="shared" si="69"/>
        <v>Y</v>
      </c>
      <c r="BC132" s="20">
        <f t="shared" si="70"/>
        <v>18</v>
      </c>
      <c r="BD132" s="20">
        <f t="shared" si="71"/>
        <v>25</v>
      </c>
      <c r="BE132" s="20">
        <f t="shared" si="72"/>
        <v>72</v>
      </c>
      <c r="BF132" s="20">
        <f t="shared" si="73"/>
        <v>3</v>
      </c>
      <c r="BG132" s="20" t="str">
        <f t="shared" si="74"/>
        <v>Y</v>
      </c>
    </row>
    <row r="133" spans="1:59" x14ac:dyDescent="0.25">
      <c r="A133" s="29">
        <v>118</v>
      </c>
      <c r="B133" s="110">
        <v>2000820100123</v>
      </c>
      <c r="C133" s="111" t="s">
        <v>291</v>
      </c>
      <c r="D133" s="131">
        <v>5</v>
      </c>
      <c r="E133" s="131">
        <v>5</v>
      </c>
      <c r="F133" s="131">
        <v>2</v>
      </c>
      <c r="G133" s="131">
        <v>5</v>
      </c>
      <c r="H133" s="131">
        <v>4</v>
      </c>
      <c r="I133" s="132"/>
      <c r="J133" s="131">
        <v>5</v>
      </c>
      <c r="K133" s="131">
        <v>5</v>
      </c>
      <c r="L133" s="131">
        <v>3</v>
      </c>
      <c r="M133" s="131">
        <v>5</v>
      </c>
      <c r="N133" s="131">
        <v>2</v>
      </c>
      <c r="O133" s="132"/>
      <c r="P133" s="131">
        <v>5</v>
      </c>
      <c r="Q133" s="131">
        <v>5</v>
      </c>
      <c r="R133" s="131">
        <v>3</v>
      </c>
      <c r="S133" s="131">
        <v>4</v>
      </c>
      <c r="T133" s="131">
        <v>5</v>
      </c>
      <c r="U133" s="132"/>
      <c r="V133" s="131">
        <v>5</v>
      </c>
      <c r="W133" s="131">
        <v>3</v>
      </c>
      <c r="X133" s="131">
        <v>5</v>
      </c>
      <c r="Y133" s="131">
        <v>5</v>
      </c>
      <c r="Z133" s="131">
        <v>5</v>
      </c>
      <c r="AA133" s="132"/>
      <c r="AB133" s="131">
        <v>3</v>
      </c>
      <c r="AC133" s="131">
        <v>2</v>
      </c>
      <c r="AD133" s="131">
        <v>4</v>
      </c>
      <c r="AE133" s="131">
        <v>5</v>
      </c>
      <c r="AF133" s="131">
        <v>3</v>
      </c>
      <c r="AI133" s="20">
        <f t="shared" si="50"/>
        <v>23</v>
      </c>
      <c r="AJ133" s="20">
        <f t="shared" si="51"/>
        <v>25</v>
      </c>
      <c r="AK133" s="20">
        <f t="shared" si="52"/>
        <v>92</v>
      </c>
      <c r="AL133" s="20">
        <f t="shared" si="53"/>
        <v>3</v>
      </c>
      <c r="AM133" s="20" t="str">
        <f t="shared" si="54"/>
        <v>Y</v>
      </c>
      <c r="AN133" s="20">
        <f t="shared" si="55"/>
        <v>20</v>
      </c>
      <c r="AO133" s="20">
        <f t="shared" si="56"/>
        <v>25</v>
      </c>
      <c r="AP133" s="20">
        <f t="shared" si="57"/>
        <v>80</v>
      </c>
      <c r="AQ133" s="20">
        <f t="shared" si="58"/>
        <v>3</v>
      </c>
      <c r="AR133" s="20" t="str">
        <f t="shared" si="59"/>
        <v>Y</v>
      </c>
      <c r="AS133" s="20">
        <f t="shared" si="60"/>
        <v>17</v>
      </c>
      <c r="AT133" s="20">
        <f t="shared" si="61"/>
        <v>25</v>
      </c>
      <c r="AU133" s="20">
        <f t="shared" si="62"/>
        <v>68</v>
      </c>
      <c r="AV133" s="20">
        <f t="shared" si="63"/>
        <v>3</v>
      </c>
      <c r="AW133" s="20" t="str">
        <f t="shared" si="64"/>
        <v>Y</v>
      </c>
      <c r="AX133" s="20">
        <f t="shared" si="65"/>
        <v>24</v>
      </c>
      <c r="AY133" s="20">
        <f t="shared" si="66"/>
        <v>25</v>
      </c>
      <c r="AZ133" s="20">
        <f t="shared" si="67"/>
        <v>96</v>
      </c>
      <c r="BA133" s="20">
        <f t="shared" si="68"/>
        <v>3</v>
      </c>
      <c r="BB133" s="20" t="str">
        <f t="shared" si="69"/>
        <v>Y</v>
      </c>
      <c r="BC133" s="20">
        <f t="shared" si="70"/>
        <v>19</v>
      </c>
      <c r="BD133" s="20">
        <f t="shared" si="71"/>
        <v>25</v>
      </c>
      <c r="BE133" s="20">
        <f t="shared" si="72"/>
        <v>76</v>
      </c>
      <c r="BF133" s="20">
        <f t="shared" si="73"/>
        <v>3</v>
      </c>
      <c r="BG133" s="20" t="str">
        <f t="shared" si="74"/>
        <v>Y</v>
      </c>
    </row>
    <row r="134" spans="1:59" x14ac:dyDescent="0.25">
      <c r="A134" s="29">
        <v>119</v>
      </c>
      <c r="B134" s="110">
        <v>2000820100124</v>
      </c>
      <c r="C134" s="111" t="s">
        <v>292</v>
      </c>
      <c r="D134" s="131">
        <v>5</v>
      </c>
      <c r="E134" s="131">
        <v>5</v>
      </c>
      <c r="F134" s="131">
        <v>1</v>
      </c>
      <c r="G134" s="131">
        <v>5</v>
      </c>
      <c r="H134" s="131">
        <v>5</v>
      </c>
      <c r="I134" s="132"/>
      <c r="J134" s="131">
        <v>5</v>
      </c>
      <c r="K134" s="131">
        <v>5</v>
      </c>
      <c r="L134" s="131">
        <v>4</v>
      </c>
      <c r="M134" s="131">
        <v>5</v>
      </c>
      <c r="N134" s="131">
        <v>2</v>
      </c>
      <c r="O134" s="132"/>
      <c r="P134" s="131">
        <v>5</v>
      </c>
      <c r="Q134" s="131">
        <v>5</v>
      </c>
      <c r="R134" s="131">
        <v>4</v>
      </c>
      <c r="S134" s="131">
        <v>4</v>
      </c>
      <c r="T134" s="131">
        <v>5</v>
      </c>
      <c r="U134" s="132"/>
      <c r="V134" s="131">
        <v>5</v>
      </c>
      <c r="W134" s="131">
        <v>3</v>
      </c>
      <c r="X134" s="131">
        <v>5</v>
      </c>
      <c r="Y134" s="131">
        <v>5</v>
      </c>
      <c r="Z134" s="131">
        <v>5</v>
      </c>
      <c r="AA134" s="132"/>
      <c r="AB134" s="131">
        <v>5</v>
      </c>
      <c r="AC134" s="131">
        <v>3</v>
      </c>
      <c r="AD134" s="131">
        <v>4</v>
      </c>
      <c r="AE134" s="131">
        <v>4</v>
      </c>
      <c r="AF134" s="131">
        <v>4</v>
      </c>
      <c r="AI134" s="20">
        <f t="shared" si="50"/>
        <v>25</v>
      </c>
      <c r="AJ134" s="20">
        <f t="shared" si="51"/>
        <v>25</v>
      </c>
      <c r="AK134" s="20">
        <f t="shared" si="52"/>
        <v>100</v>
      </c>
      <c r="AL134" s="20">
        <f t="shared" si="53"/>
        <v>3</v>
      </c>
      <c r="AM134" s="20" t="str">
        <f t="shared" si="54"/>
        <v>Y</v>
      </c>
      <c r="AN134" s="20">
        <f t="shared" si="55"/>
        <v>21</v>
      </c>
      <c r="AO134" s="20">
        <f t="shared" si="56"/>
        <v>25</v>
      </c>
      <c r="AP134" s="20">
        <f t="shared" si="57"/>
        <v>84</v>
      </c>
      <c r="AQ134" s="20">
        <f t="shared" si="58"/>
        <v>3</v>
      </c>
      <c r="AR134" s="20" t="str">
        <f t="shared" si="59"/>
        <v>Y</v>
      </c>
      <c r="AS134" s="20">
        <f t="shared" si="60"/>
        <v>18</v>
      </c>
      <c r="AT134" s="20">
        <f t="shared" si="61"/>
        <v>25</v>
      </c>
      <c r="AU134" s="20">
        <f t="shared" si="62"/>
        <v>72</v>
      </c>
      <c r="AV134" s="20">
        <f t="shared" si="63"/>
        <v>3</v>
      </c>
      <c r="AW134" s="20" t="str">
        <f t="shared" si="64"/>
        <v>Y</v>
      </c>
      <c r="AX134" s="20">
        <f t="shared" si="65"/>
        <v>23</v>
      </c>
      <c r="AY134" s="20">
        <f t="shared" si="66"/>
        <v>25</v>
      </c>
      <c r="AZ134" s="20">
        <f t="shared" si="67"/>
        <v>92</v>
      </c>
      <c r="BA134" s="20">
        <f t="shared" si="68"/>
        <v>3</v>
      </c>
      <c r="BB134" s="20" t="str">
        <f t="shared" si="69"/>
        <v>Y</v>
      </c>
      <c r="BC134" s="20">
        <f t="shared" si="70"/>
        <v>21</v>
      </c>
      <c r="BD134" s="20">
        <f t="shared" si="71"/>
        <v>25</v>
      </c>
      <c r="BE134" s="20">
        <f t="shared" si="72"/>
        <v>84</v>
      </c>
      <c r="BF134" s="20">
        <f t="shared" si="73"/>
        <v>3</v>
      </c>
      <c r="BG134" s="20" t="str">
        <f t="shared" si="74"/>
        <v>Y</v>
      </c>
    </row>
    <row r="135" spans="1:59" x14ac:dyDescent="0.25">
      <c r="A135" s="29">
        <v>120</v>
      </c>
      <c r="B135" s="110">
        <v>2000820100125</v>
      </c>
      <c r="C135" s="111" t="s">
        <v>293</v>
      </c>
      <c r="D135" s="131">
        <v>5</v>
      </c>
      <c r="E135" s="131">
        <v>5</v>
      </c>
      <c r="F135" s="131">
        <v>2</v>
      </c>
      <c r="G135" s="131">
        <v>5</v>
      </c>
      <c r="H135" s="131">
        <v>4</v>
      </c>
      <c r="I135" s="132"/>
      <c r="J135" s="131">
        <v>5</v>
      </c>
      <c r="K135" s="131">
        <v>2</v>
      </c>
      <c r="L135" s="131">
        <v>4</v>
      </c>
      <c r="M135" s="131">
        <v>5</v>
      </c>
      <c r="N135" s="131">
        <v>3</v>
      </c>
      <c r="O135" s="132"/>
      <c r="P135" s="131">
        <v>4</v>
      </c>
      <c r="Q135" s="131">
        <v>4</v>
      </c>
      <c r="R135" s="131">
        <v>4</v>
      </c>
      <c r="S135" s="131">
        <v>5</v>
      </c>
      <c r="T135" s="131">
        <v>2</v>
      </c>
      <c r="U135" s="132"/>
      <c r="V135" s="131">
        <v>5</v>
      </c>
      <c r="W135" s="131">
        <v>3</v>
      </c>
      <c r="X135" s="131">
        <v>5</v>
      </c>
      <c r="Y135" s="131">
        <v>5</v>
      </c>
      <c r="Z135" s="131">
        <v>5</v>
      </c>
      <c r="AA135" s="132"/>
      <c r="AB135" s="131">
        <v>4</v>
      </c>
      <c r="AC135" s="131">
        <v>2</v>
      </c>
      <c r="AD135" s="131">
        <v>5</v>
      </c>
      <c r="AE135" s="131">
        <v>5</v>
      </c>
      <c r="AF135" s="131">
        <v>4</v>
      </c>
      <c r="AI135" s="20">
        <f t="shared" si="50"/>
        <v>23</v>
      </c>
      <c r="AJ135" s="20">
        <f t="shared" si="51"/>
        <v>25</v>
      </c>
      <c r="AK135" s="20">
        <f t="shared" si="52"/>
        <v>92</v>
      </c>
      <c r="AL135" s="20">
        <f t="shared" si="53"/>
        <v>3</v>
      </c>
      <c r="AM135" s="20" t="str">
        <f t="shared" si="54"/>
        <v>Y</v>
      </c>
      <c r="AN135" s="20">
        <f t="shared" si="55"/>
        <v>16</v>
      </c>
      <c r="AO135" s="20">
        <f t="shared" si="56"/>
        <v>25</v>
      </c>
      <c r="AP135" s="20">
        <f t="shared" si="57"/>
        <v>64</v>
      </c>
      <c r="AQ135" s="20">
        <f t="shared" si="58"/>
        <v>3</v>
      </c>
      <c r="AR135" s="20" t="str">
        <f t="shared" si="59"/>
        <v>Y</v>
      </c>
      <c r="AS135" s="20">
        <f t="shared" si="60"/>
        <v>20</v>
      </c>
      <c r="AT135" s="20">
        <f t="shared" si="61"/>
        <v>25</v>
      </c>
      <c r="AU135" s="20">
        <f t="shared" si="62"/>
        <v>80</v>
      </c>
      <c r="AV135" s="20">
        <f t="shared" si="63"/>
        <v>3</v>
      </c>
      <c r="AW135" s="20" t="str">
        <f t="shared" si="64"/>
        <v>Y</v>
      </c>
      <c r="AX135" s="20">
        <f t="shared" si="65"/>
        <v>25</v>
      </c>
      <c r="AY135" s="20">
        <f t="shared" si="66"/>
        <v>25</v>
      </c>
      <c r="AZ135" s="20">
        <f t="shared" si="67"/>
        <v>100</v>
      </c>
      <c r="BA135" s="20">
        <f t="shared" si="68"/>
        <v>3</v>
      </c>
      <c r="BB135" s="20" t="str">
        <f t="shared" si="69"/>
        <v>Y</v>
      </c>
      <c r="BC135" s="20">
        <f t="shared" si="70"/>
        <v>18</v>
      </c>
      <c r="BD135" s="20">
        <f t="shared" si="71"/>
        <v>25</v>
      </c>
      <c r="BE135" s="20">
        <f t="shared" si="72"/>
        <v>72</v>
      </c>
      <c r="BF135" s="20">
        <f t="shared" si="73"/>
        <v>3</v>
      </c>
      <c r="BG135" s="20" t="str">
        <f t="shared" si="74"/>
        <v>Y</v>
      </c>
    </row>
    <row r="136" spans="1:59" x14ac:dyDescent="0.25">
      <c r="A136" s="29">
        <v>121</v>
      </c>
      <c r="B136" s="110">
        <v>2000820100126</v>
      </c>
      <c r="C136" s="111" t="s">
        <v>294</v>
      </c>
      <c r="D136" s="131">
        <v>5</v>
      </c>
      <c r="E136" s="131">
        <v>5</v>
      </c>
      <c r="F136" s="131">
        <v>5</v>
      </c>
      <c r="G136" s="131">
        <v>5</v>
      </c>
      <c r="H136" s="131">
        <v>3</v>
      </c>
      <c r="I136" s="132"/>
      <c r="J136" s="131">
        <v>5</v>
      </c>
      <c r="K136" s="131">
        <v>4</v>
      </c>
      <c r="L136" s="131">
        <v>5</v>
      </c>
      <c r="M136" s="131">
        <v>5</v>
      </c>
      <c r="N136" s="131">
        <v>3</v>
      </c>
      <c r="O136" s="132"/>
      <c r="P136" s="131">
        <v>5</v>
      </c>
      <c r="Q136" s="131">
        <v>5</v>
      </c>
      <c r="R136" s="131">
        <v>5</v>
      </c>
      <c r="S136" s="131">
        <v>4</v>
      </c>
      <c r="T136" s="131">
        <v>3</v>
      </c>
      <c r="U136" s="132"/>
      <c r="V136" s="131">
        <v>5</v>
      </c>
      <c r="W136" s="131">
        <v>3</v>
      </c>
      <c r="X136" s="131">
        <v>5</v>
      </c>
      <c r="Y136" s="131">
        <v>5</v>
      </c>
      <c r="Z136" s="131">
        <v>5</v>
      </c>
      <c r="AA136" s="132"/>
      <c r="AB136" s="131">
        <v>5</v>
      </c>
      <c r="AC136" s="131">
        <v>3</v>
      </c>
      <c r="AD136" s="131">
        <v>5</v>
      </c>
      <c r="AE136" s="131">
        <v>5</v>
      </c>
      <c r="AF136" s="131">
        <v>4</v>
      </c>
      <c r="AI136" s="20">
        <f t="shared" si="50"/>
        <v>25</v>
      </c>
      <c r="AJ136" s="20">
        <f t="shared" si="51"/>
        <v>25</v>
      </c>
      <c r="AK136" s="20">
        <f t="shared" si="52"/>
        <v>100</v>
      </c>
      <c r="AL136" s="20">
        <f t="shared" si="53"/>
        <v>3</v>
      </c>
      <c r="AM136" s="20" t="str">
        <f t="shared" si="54"/>
        <v>Y</v>
      </c>
      <c r="AN136" s="20">
        <f t="shared" si="55"/>
        <v>20</v>
      </c>
      <c r="AO136" s="20">
        <f t="shared" si="56"/>
        <v>25</v>
      </c>
      <c r="AP136" s="20">
        <f t="shared" si="57"/>
        <v>80</v>
      </c>
      <c r="AQ136" s="20">
        <f t="shared" si="58"/>
        <v>3</v>
      </c>
      <c r="AR136" s="20" t="str">
        <f t="shared" si="59"/>
        <v>Y</v>
      </c>
      <c r="AS136" s="20">
        <f t="shared" si="60"/>
        <v>25</v>
      </c>
      <c r="AT136" s="20">
        <f t="shared" si="61"/>
        <v>25</v>
      </c>
      <c r="AU136" s="20">
        <f t="shared" si="62"/>
        <v>100</v>
      </c>
      <c r="AV136" s="20">
        <f t="shared" si="63"/>
        <v>3</v>
      </c>
      <c r="AW136" s="20" t="str">
        <f t="shared" si="64"/>
        <v>Y</v>
      </c>
      <c r="AX136" s="20">
        <f t="shared" si="65"/>
        <v>24</v>
      </c>
      <c r="AY136" s="20">
        <f t="shared" si="66"/>
        <v>25</v>
      </c>
      <c r="AZ136" s="20">
        <f t="shared" si="67"/>
        <v>96</v>
      </c>
      <c r="BA136" s="20">
        <f t="shared" si="68"/>
        <v>3</v>
      </c>
      <c r="BB136" s="20" t="str">
        <f t="shared" si="69"/>
        <v>Y</v>
      </c>
      <c r="BC136" s="20">
        <f t="shared" si="70"/>
        <v>18</v>
      </c>
      <c r="BD136" s="20">
        <f t="shared" si="71"/>
        <v>25</v>
      </c>
      <c r="BE136" s="20">
        <f t="shared" si="72"/>
        <v>72</v>
      </c>
      <c r="BF136" s="20">
        <f t="shared" si="73"/>
        <v>3</v>
      </c>
      <c r="BG136" s="20" t="str">
        <f t="shared" si="74"/>
        <v>Y</v>
      </c>
    </row>
    <row r="137" spans="1:59" x14ac:dyDescent="0.25">
      <c r="A137" s="29">
        <v>122</v>
      </c>
      <c r="B137" s="110">
        <v>2000820100127</v>
      </c>
      <c r="C137" s="111" t="s">
        <v>295</v>
      </c>
      <c r="D137" s="131">
        <v>5</v>
      </c>
      <c r="E137" s="131">
        <v>5</v>
      </c>
      <c r="F137" s="131">
        <v>3</v>
      </c>
      <c r="G137" s="131">
        <v>5</v>
      </c>
      <c r="H137" s="131">
        <v>2</v>
      </c>
      <c r="I137" s="132"/>
      <c r="J137" s="131">
        <v>5</v>
      </c>
      <c r="K137" s="131">
        <v>2</v>
      </c>
      <c r="L137" s="131">
        <v>3</v>
      </c>
      <c r="M137" s="131">
        <v>5</v>
      </c>
      <c r="N137" s="131">
        <v>2</v>
      </c>
      <c r="O137" s="132"/>
      <c r="P137" s="131">
        <v>5</v>
      </c>
      <c r="Q137" s="131">
        <v>5</v>
      </c>
      <c r="R137" s="131">
        <v>3</v>
      </c>
      <c r="S137" s="131">
        <v>5</v>
      </c>
      <c r="T137" s="131">
        <v>2</v>
      </c>
      <c r="U137" s="132"/>
      <c r="V137" s="131">
        <v>5</v>
      </c>
      <c r="W137" s="131">
        <v>3</v>
      </c>
      <c r="X137" s="131">
        <v>5</v>
      </c>
      <c r="Y137" s="131">
        <v>5</v>
      </c>
      <c r="Z137" s="131">
        <v>5</v>
      </c>
      <c r="AA137" s="132"/>
      <c r="AB137" s="131">
        <v>5</v>
      </c>
      <c r="AC137" s="131">
        <v>4</v>
      </c>
      <c r="AD137" s="131">
        <v>3</v>
      </c>
      <c r="AE137" s="131">
        <v>4</v>
      </c>
      <c r="AF137" s="131">
        <v>3</v>
      </c>
      <c r="AI137" s="20">
        <f t="shared" si="50"/>
        <v>25</v>
      </c>
      <c r="AJ137" s="20">
        <f t="shared" si="51"/>
        <v>25</v>
      </c>
      <c r="AK137" s="20">
        <f t="shared" si="52"/>
        <v>100</v>
      </c>
      <c r="AL137" s="20">
        <f t="shared" si="53"/>
        <v>3</v>
      </c>
      <c r="AM137" s="20" t="str">
        <f t="shared" si="54"/>
        <v>Y</v>
      </c>
      <c r="AN137" s="20">
        <f t="shared" si="55"/>
        <v>19</v>
      </c>
      <c r="AO137" s="20">
        <f t="shared" si="56"/>
        <v>25</v>
      </c>
      <c r="AP137" s="20">
        <f t="shared" si="57"/>
        <v>76</v>
      </c>
      <c r="AQ137" s="20">
        <f t="shared" si="58"/>
        <v>3</v>
      </c>
      <c r="AR137" s="20" t="str">
        <f t="shared" si="59"/>
        <v>Y</v>
      </c>
      <c r="AS137" s="20">
        <f t="shared" si="60"/>
        <v>17</v>
      </c>
      <c r="AT137" s="20">
        <f t="shared" si="61"/>
        <v>25</v>
      </c>
      <c r="AU137" s="20">
        <f t="shared" si="62"/>
        <v>68</v>
      </c>
      <c r="AV137" s="20">
        <f t="shared" si="63"/>
        <v>3</v>
      </c>
      <c r="AW137" s="20" t="str">
        <f t="shared" si="64"/>
        <v>Y</v>
      </c>
      <c r="AX137" s="20">
        <f t="shared" si="65"/>
        <v>24</v>
      </c>
      <c r="AY137" s="20">
        <f t="shared" si="66"/>
        <v>25</v>
      </c>
      <c r="AZ137" s="20">
        <f t="shared" si="67"/>
        <v>96</v>
      </c>
      <c r="BA137" s="20">
        <f t="shared" si="68"/>
        <v>3</v>
      </c>
      <c r="BB137" s="20" t="str">
        <f t="shared" si="69"/>
        <v>Y</v>
      </c>
      <c r="BC137" s="20">
        <f t="shared" si="70"/>
        <v>14</v>
      </c>
      <c r="BD137" s="20">
        <f t="shared" si="71"/>
        <v>25</v>
      </c>
      <c r="BE137" s="20">
        <f t="shared" si="72"/>
        <v>56</v>
      </c>
      <c r="BF137" s="20">
        <f t="shared" si="73"/>
        <v>2</v>
      </c>
      <c r="BG137" s="20" t="str">
        <f t="shared" si="74"/>
        <v>N</v>
      </c>
    </row>
    <row r="138" spans="1:59" x14ac:dyDescent="0.25">
      <c r="A138" s="29">
        <v>123</v>
      </c>
      <c r="B138" s="110">
        <v>2000820100128</v>
      </c>
      <c r="C138" s="111" t="s">
        <v>296</v>
      </c>
      <c r="D138" s="131">
        <v>5</v>
      </c>
      <c r="E138" s="131">
        <v>5</v>
      </c>
      <c r="F138" s="131">
        <v>4</v>
      </c>
      <c r="G138" s="131">
        <v>5</v>
      </c>
      <c r="H138" s="131">
        <v>3</v>
      </c>
      <c r="I138" s="132"/>
      <c r="J138" s="131">
        <v>5</v>
      </c>
      <c r="K138" s="131">
        <v>5</v>
      </c>
      <c r="L138" s="131">
        <v>5</v>
      </c>
      <c r="M138" s="131">
        <v>2</v>
      </c>
      <c r="N138" s="131">
        <v>2</v>
      </c>
      <c r="O138" s="132"/>
      <c r="P138" s="131">
        <v>5</v>
      </c>
      <c r="Q138" s="131">
        <v>5</v>
      </c>
      <c r="R138" s="131">
        <v>5</v>
      </c>
      <c r="S138" s="131">
        <v>5</v>
      </c>
      <c r="T138" s="131">
        <v>3</v>
      </c>
      <c r="U138" s="132"/>
      <c r="V138" s="131">
        <v>5</v>
      </c>
      <c r="W138" s="131">
        <v>3</v>
      </c>
      <c r="X138" s="131">
        <v>5</v>
      </c>
      <c r="Y138" s="131">
        <v>5</v>
      </c>
      <c r="Z138" s="131">
        <v>5</v>
      </c>
      <c r="AA138" s="132"/>
      <c r="AB138" s="131">
        <v>5</v>
      </c>
      <c r="AC138" s="131">
        <v>3</v>
      </c>
      <c r="AD138" s="131">
        <v>4</v>
      </c>
      <c r="AE138" s="131">
        <v>4</v>
      </c>
      <c r="AF138" s="131">
        <v>3</v>
      </c>
      <c r="AI138" s="20">
        <f t="shared" si="50"/>
        <v>25</v>
      </c>
      <c r="AJ138" s="20">
        <f t="shared" si="51"/>
        <v>25</v>
      </c>
      <c r="AK138" s="20">
        <f t="shared" si="52"/>
        <v>100</v>
      </c>
      <c r="AL138" s="20">
        <f t="shared" si="53"/>
        <v>3</v>
      </c>
      <c r="AM138" s="20" t="str">
        <f t="shared" si="54"/>
        <v>Y</v>
      </c>
      <c r="AN138" s="20">
        <f t="shared" si="55"/>
        <v>21</v>
      </c>
      <c r="AO138" s="20">
        <f t="shared" si="56"/>
        <v>25</v>
      </c>
      <c r="AP138" s="20">
        <f t="shared" si="57"/>
        <v>84</v>
      </c>
      <c r="AQ138" s="20">
        <f t="shared" si="58"/>
        <v>3</v>
      </c>
      <c r="AR138" s="20" t="str">
        <f t="shared" si="59"/>
        <v>Y</v>
      </c>
      <c r="AS138" s="20">
        <f t="shared" si="60"/>
        <v>23</v>
      </c>
      <c r="AT138" s="20">
        <f t="shared" si="61"/>
        <v>25</v>
      </c>
      <c r="AU138" s="20">
        <f t="shared" si="62"/>
        <v>92</v>
      </c>
      <c r="AV138" s="20">
        <f t="shared" si="63"/>
        <v>3</v>
      </c>
      <c r="AW138" s="20" t="str">
        <f t="shared" si="64"/>
        <v>Y</v>
      </c>
      <c r="AX138" s="20">
        <f t="shared" si="65"/>
        <v>21</v>
      </c>
      <c r="AY138" s="20">
        <f t="shared" si="66"/>
        <v>25</v>
      </c>
      <c r="AZ138" s="20">
        <f t="shared" si="67"/>
        <v>84</v>
      </c>
      <c r="BA138" s="20">
        <f t="shared" si="68"/>
        <v>3</v>
      </c>
      <c r="BB138" s="20" t="str">
        <f t="shared" si="69"/>
        <v>Y</v>
      </c>
      <c r="BC138" s="20">
        <f t="shared" si="70"/>
        <v>16</v>
      </c>
      <c r="BD138" s="20">
        <f t="shared" si="71"/>
        <v>25</v>
      </c>
      <c r="BE138" s="20">
        <f t="shared" si="72"/>
        <v>64</v>
      </c>
      <c r="BF138" s="20">
        <f t="shared" si="73"/>
        <v>3</v>
      </c>
      <c r="BG138" s="20" t="str">
        <f t="shared" si="74"/>
        <v>Y</v>
      </c>
    </row>
    <row r="139" spans="1:59" x14ac:dyDescent="0.25">
      <c r="A139" s="29">
        <v>124</v>
      </c>
      <c r="B139" s="110">
        <v>2000820100129</v>
      </c>
      <c r="C139" s="111" t="s">
        <v>297</v>
      </c>
      <c r="D139" s="131">
        <v>5</v>
      </c>
      <c r="E139" s="131">
        <v>5</v>
      </c>
      <c r="F139" s="131">
        <v>4</v>
      </c>
      <c r="G139" s="131">
        <v>5</v>
      </c>
      <c r="H139" s="131">
        <v>4</v>
      </c>
      <c r="I139" s="132"/>
      <c r="J139" s="131">
        <v>5</v>
      </c>
      <c r="K139" s="131">
        <v>5</v>
      </c>
      <c r="L139" s="131">
        <v>5</v>
      </c>
      <c r="M139" s="131">
        <v>5</v>
      </c>
      <c r="N139" s="131">
        <v>2</v>
      </c>
      <c r="O139" s="132"/>
      <c r="P139" s="131">
        <v>5</v>
      </c>
      <c r="Q139" s="131">
        <v>5</v>
      </c>
      <c r="R139" s="131">
        <v>5</v>
      </c>
      <c r="S139" s="131">
        <v>5</v>
      </c>
      <c r="T139" s="131">
        <v>4</v>
      </c>
      <c r="U139" s="132"/>
      <c r="V139" s="131">
        <v>5</v>
      </c>
      <c r="W139" s="131">
        <v>2</v>
      </c>
      <c r="X139" s="131">
        <v>5</v>
      </c>
      <c r="Y139" s="131">
        <v>5</v>
      </c>
      <c r="Z139" s="131">
        <v>5</v>
      </c>
      <c r="AA139" s="132"/>
      <c r="AB139" s="131">
        <v>5</v>
      </c>
      <c r="AC139" s="131">
        <v>2</v>
      </c>
      <c r="AD139" s="131">
        <v>4</v>
      </c>
      <c r="AE139" s="131">
        <v>4</v>
      </c>
      <c r="AF139" s="131">
        <v>3</v>
      </c>
      <c r="AI139" s="20">
        <f t="shared" si="50"/>
        <v>25</v>
      </c>
      <c r="AJ139" s="20">
        <f t="shared" si="51"/>
        <v>25</v>
      </c>
      <c r="AK139" s="20">
        <f t="shared" si="52"/>
        <v>100</v>
      </c>
      <c r="AL139" s="20">
        <f t="shared" si="53"/>
        <v>3</v>
      </c>
      <c r="AM139" s="20" t="str">
        <f t="shared" si="54"/>
        <v>Y</v>
      </c>
      <c r="AN139" s="20">
        <f t="shared" si="55"/>
        <v>19</v>
      </c>
      <c r="AO139" s="20">
        <f t="shared" si="56"/>
        <v>25</v>
      </c>
      <c r="AP139" s="20">
        <f t="shared" si="57"/>
        <v>76</v>
      </c>
      <c r="AQ139" s="20">
        <f t="shared" si="58"/>
        <v>3</v>
      </c>
      <c r="AR139" s="20" t="str">
        <f t="shared" si="59"/>
        <v>Y</v>
      </c>
      <c r="AS139" s="20">
        <f t="shared" si="60"/>
        <v>23</v>
      </c>
      <c r="AT139" s="20">
        <f t="shared" si="61"/>
        <v>25</v>
      </c>
      <c r="AU139" s="20">
        <f t="shared" si="62"/>
        <v>92</v>
      </c>
      <c r="AV139" s="20">
        <f t="shared" si="63"/>
        <v>3</v>
      </c>
      <c r="AW139" s="20" t="str">
        <f t="shared" si="64"/>
        <v>Y</v>
      </c>
      <c r="AX139" s="20">
        <f t="shared" si="65"/>
        <v>24</v>
      </c>
      <c r="AY139" s="20">
        <f t="shared" si="66"/>
        <v>25</v>
      </c>
      <c r="AZ139" s="20">
        <f t="shared" si="67"/>
        <v>96</v>
      </c>
      <c r="BA139" s="20">
        <f t="shared" si="68"/>
        <v>3</v>
      </c>
      <c r="BB139" s="20" t="str">
        <f t="shared" si="69"/>
        <v>Y</v>
      </c>
      <c r="BC139" s="20">
        <f t="shared" si="70"/>
        <v>18</v>
      </c>
      <c r="BD139" s="20">
        <f t="shared" si="71"/>
        <v>25</v>
      </c>
      <c r="BE139" s="20">
        <f t="shared" si="72"/>
        <v>72</v>
      </c>
      <c r="BF139" s="20">
        <f t="shared" si="73"/>
        <v>3</v>
      </c>
      <c r="BG139" s="20" t="str">
        <f t="shared" si="74"/>
        <v>Y</v>
      </c>
    </row>
    <row r="140" spans="1:59" x14ac:dyDescent="0.25">
      <c r="A140" s="29">
        <v>125</v>
      </c>
      <c r="B140" s="110">
        <v>2000820100131</v>
      </c>
      <c r="C140" s="111" t="s">
        <v>298</v>
      </c>
      <c r="D140" s="131">
        <v>5</v>
      </c>
      <c r="E140" s="131">
        <v>5</v>
      </c>
      <c r="F140" s="131">
        <v>5</v>
      </c>
      <c r="G140" s="131">
        <v>5</v>
      </c>
      <c r="H140" s="131">
        <v>5</v>
      </c>
      <c r="I140" s="132"/>
      <c r="J140" s="131">
        <v>5</v>
      </c>
      <c r="K140" s="131">
        <v>5</v>
      </c>
      <c r="L140" s="131">
        <v>5</v>
      </c>
      <c r="M140" s="131">
        <v>5</v>
      </c>
      <c r="N140" s="131">
        <v>3</v>
      </c>
      <c r="O140" s="132"/>
      <c r="P140" s="131">
        <v>5</v>
      </c>
      <c r="Q140" s="131">
        <v>5</v>
      </c>
      <c r="R140" s="131">
        <v>5</v>
      </c>
      <c r="S140" s="131">
        <v>5</v>
      </c>
      <c r="T140" s="131">
        <v>4</v>
      </c>
      <c r="U140" s="132"/>
      <c r="V140" s="131">
        <v>5</v>
      </c>
      <c r="W140" s="131">
        <v>2</v>
      </c>
      <c r="X140" s="131">
        <v>5</v>
      </c>
      <c r="Y140" s="131">
        <v>5</v>
      </c>
      <c r="Z140" s="131">
        <v>5</v>
      </c>
      <c r="AA140" s="132"/>
      <c r="AB140" s="131">
        <v>4</v>
      </c>
      <c r="AC140" s="131">
        <v>4</v>
      </c>
      <c r="AD140" s="131">
        <v>5</v>
      </c>
      <c r="AE140" s="131">
        <v>5</v>
      </c>
      <c r="AF140" s="131">
        <v>3</v>
      </c>
      <c r="AI140" s="20">
        <f t="shared" si="50"/>
        <v>24</v>
      </c>
      <c r="AJ140" s="20">
        <f t="shared" si="51"/>
        <v>25</v>
      </c>
      <c r="AK140" s="20">
        <f t="shared" si="52"/>
        <v>96</v>
      </c>
      <c r="AL140" s="20">
        <f t="shared" si="53"/>
        <v>3</v>
      </c>
      <c r="AM140" s="20" t="str">
        <f t="shared" si="54"/>
        <v>Y</v>
      </c>
      <c r="AN140" s="20">
        <f t="shared" si="55"/>
        <v>21</v>
      </c>
      <c r="AO140" s="20">
        <f t="shared" si="56"/>
        <v>25</v>
      </c>
      <c r="AP140" s="20">
        <f t="shared" si="57"/>
        <v>84</v>
      </c>
      <c r="AQ140" s="20">
        <f t="shared" si="58"/>
        <v>3</v>
      </c>
      <c r="AR140" s="20" t="str">
        <f t="shared" si="59"/>
        <v>Y</v>
      </c>
      <c r="AS140" s="20">
        <f t="shared" si="60"/>
        <v>25</v>
      </c>
      <c r="AT140" s="20">
        <f t="shared" si="61"/>
        <v>25</v>
      </c>
      <c r="AU140" s="20">
        <f t="shared" si="62"/>
        <v>100</v>
      </c>
      <c r="AV140" s="20">
        <f t="shared" si="63"/>
        <v>3</v>
      </c>
      <c r="AW140" s="20" t="str">
        <f t="shared" si="64"/>
        <v>Y</v>
      </c>
      <c r="AX140" s="20">
        <f t="shared" si="65"/>
        <v>25</v>
      </c>
      <c r="AY140" s="20">
        <f t="shared" si="66"/>
        <v>25</v>
      </c>
      <c r="AZ140" s="20">
        <f t="shared" si="67"/>
        <v>100</v>
      </c>
      <c r="BA140" s="20">
        <f t="shared" si="68"/>
        <v>3</v>
      </c>
      <c r="BB140" s="20" t="str">
        <f t="shared" si="69"/>
        <v>Y</v>
      </c>
      <c r="BC140" s="20">
        <f t="shared" si="70"/>
        <v>20</v>
      </c>
      <c r="BD140" s="20">
        <f t="shared" si="71"/>
        <v>25</v>
      </c>
      <c r="BE140" s="20">
        <f t="shared" si="72"/>
        <v>80</v>
      </c>
      <c r="BF140" s="20">
        <f t="shared" si="73"/>
        <v>3</v>
      </c>
      <c r="BG140" s="20" t="str">
        <f t="shared" si="74"/>
        <v>Y</v>
      </c>
    </row>
    <row r="141" spans="1:59" x14ac:dyDescent="0.25">
      <c r="A141" s="29">
        <v>126</v>
      </c>
      <c r="B141" s="110">
        <v>2000820100132</v>
      </c>
      <c r="C141" s="111" t="s">
        <v>299</v>
      </c>
      <c r="D141" s="131">
        <v>5</v>
      </c>
      <c r="E141" s="131">
        <v>5</v>
      </c>
      <c r="F141" s="131">
        <v>3</v>
      </c>
      <c r="G141" s="131">
        <v>5</v>
      </c>
      <c r="H141" s="131">
        <v>4</v>
      </c>
      <c r="I141" s="132"/>
      <c r="J141" s="131">
        <v>5</v>
      </c>
      <c r="K141" s="131">
        <v>4</v>
      </c>
      <c r="L141" s="131">
        <v>5</v>
      </c>
      <c r="M141" s="131">
        <v>5</v>
      </c>
      <c r="N141" s="131">
        <v>2</v>
      </c>
      <c r="O141" s="132"/>
      <c r="P141" s="131">
        <v>5</v>
      </c>
      <c r="Q141" s="131">
        <v>5</v>
      </c>
      <c r="R141" s="131">
        <v>5</v>
      </c>
      <c r="S141" s="131">
        <v>5</v>
      </c>
      <c r="T141" s="131">
        <v>4</v>
      </c>
      <c r="U141" s="132"/>
      <c r="V141" s="131">
        <v>5</v>
      </c>
      <c r="W141" s="131">
        <v>2</v>
      </c>
      <c r="X141" s="131">
        <v>5</v>
      </c>
      <c r="Y141" s="131">
        <v>5</v>
      </c>
      <c r="Z141" s="131">
        <v>5</v>
      </c>
      <c r="AA141" s="132"/>
      <c r="AB141" s="131">
        <v>5</v>
      </c>
      <c r="AC141" s="131">
        <v>3</v>
      </c>
      <c r="AD141" s="131">
        <v>3</v>
      </c>
      <c r="AE141" s="131">
        <v>4</v>
      </c>
      <c r="AF141" s="131">
        <v>4</v>
      </c>
      <c r="AI141" s="20">
        <f t="shared" si="50"/>
        <v>25</v>
      </c>
      <c r="AJ141" s="20">
        <f t="shared" si="51"/>
        <v>25</v>
      </c>
      <c r="AK141" s="20">
        <f t="shared" si="52"/>
        <v>100</v>
      </c>
      <c r="AL141" s="20">
        <f t="shared" si="53"/>
        <v>3</v>
      </c>
      <c r="AM141" s="20" t="str">
        <f t="shared" si="54"/>
        <v>Y</v>
      </c>
      <c r="AN141" s="20">
        <f t="shared" si="55"/>
        <v>19</v>
      </c>
      <c r="AO141" s="20">
        <f t="shared" si="56"/>
        <v>25</v>
      </c>
      <c r="AP141" s="20">
        <f t="shared" si="57"/>
        <v>76</v>
      </c>
      <c r="AQ141" s="20">
        <f t="shared" si="58"/>
        <v>3</v>
      </c>
      <c r="AR141" s="20" t="str">
        <f t="shared" si="59"/>
        <v>Y</v>
      </c>
      <c r="AS141" s="20">
        <f t="shared" si="60"/>
        <v>21</v>
      </c>
      <c r="AT141" s="20">
        <f t="shared" si="61"/>
        <v>25</v>
      </c>
      <c r="AU141" s="20">
        <f t="shared" si="62"/>
        <v>84</v>
      </c>
      <c r="AV141" s="20">
        <f t="shared" si="63"/>
        <v>3</v>
      </c>
      <c r="AW141" s="20" t="str">
        <f t="shared" si="64"/>
        <v>Y</v>
      </c>
      <c r="AX141" s="20">
        <f t="shared" si="65"/>
        <v>24</v>
      </c>
      <c r="AY141" s="20">
        <f t="shared" si="66"/>
        <v>25</v>
      </c>
      <c r="AZ141" s="20">
        <f t="shared" si="67"/>
        <v>96</v>
      </c>
      <c r="BA141" s="20">
        <f t="shared" si="68"/>
        <v>3</v>
      </c>
      <c r="BB141" s="20" t="str">
        <f t="shared" si="69"/>
        <v>Y</v>
      </c>
      <c r="BC141" s="20">
        <f t="shared" si="70"/>
        <v>19</v>
      </c>
      <c r="BD141" s="20">
        <f t="shared" si="71"/>
        <v>25</v>
      </c>
      <c r="BE141" s="20">
        <f t="shared" si="72"/>
        <v>76</v>
      </c>
      <c r="BF141" s="20">
        <f t="shared" si="73"/>
        <v>3</v>
      </c>
      <c r="BG141" s="20" t="str">
        <f t="shared" si="74"/>
        <v>Y</v>
      </c>
    </row>
    <row r="142" spans="1:59" x14ac:dyDescent="0.25">
      <c r="A142" s="29">
        <v>127</v>
      </c>
      <c r="B142" s="110">
        <v>2000820100133</v>
      </c>
      <c r="C142" s="111" t="s">
        <v>300</v>
      </c>
      <c r="D142" s="131">
        <v>5</v>
      </c>
      <c r="E142" s="131">
        <v>5</v>
      </c>
      <c r="F142" s="131">
        <v>5</v>
      </c>
      <c r="G142" s="131">
        <v>5</v>
      </c>
      <c r="H142" s="131">
        <v>3</v>
      </c>
      <c r="I142" s="132"/>
      <c r="J142" s="131">
        <v>5</v>
      </c>
      <c r="K142" s="131">
        <v>5</v>
      </c>
      <c r="L142" s="131">
        <v>5</v>
      </c>
      <c r="M142" s="131">
        <v>5</v>
      </c>
      <c r="N142" s="131">
        <v>2</v>
      </c>
      <c r="O142" s="132"/>
      <c r="P142" s="131">
        <v>5</v>
      </c>
      <c r="Q142" s="131">
        <v>5</v>
      </c>
      <c r="R142" s="131">
        <v>5</v>
      </c>
      <c r="S142" s="131">
        <v>5</v>
      </c>
      <c r="T142" s="131">
        <v>5</v>
      </c>
      <c r="U142" s="132"/>
      <c r="V142" s="131">
        <v>5</v>
      </c>
      <c r="W142" s="131">
        <v>2</v>
      </c>
      <c r="X142" s="131">
        <v>5</v>
      </c>
      <c r="Y142" s="131">
        <v>5</v>
      </c>
      <c r="Z142" s="131">
        <v>5</v>
      </c>
      <c r="AA142" s="132"/>
      <c r="AB142" s="131">
        <v>5</v>
      </c>
      <c r="AC142" s="131">
        <v>2</v>
      </c>
      <c r="AD142" s="131">
        <v>5</v>
      </c>
      <c r="AE142" s="131">
        <v>5</v>
      </c>
      <c r="AF142" s="131">
        <v>4</v>
      </c>
      <c r="AI142" s="20">
        <f t="shared" si="50"/>
        <v>25</v>
      </c>
      <c r="AJ142" s="20">
        <f t="shared" si="51"/>
        <v>25</v>
      </c>
      <c r="AK142" s="20">
        <f t="shared" si="52"/>
        <v>100</v>
      </c>
      <c r="AL142" s="20">
        <f t="shared" si="53"/>
        <v>3</v>
      </c>
      <c r="AM142" s="20" t="str">
        <f t="shared" si="54"/>
        <v>Y</v>
      </c>
      <c r="AN142" s="20">
        <f t="shared" si="55"/>
        <v>19</v>
      </c>
      <c r="AO142" s="20">
        <f t="shared" si="56"/>
        <v>25</v>
      </c>
      <c r="AP142" s="20">
        <f t="shared" si="57"/>
        <v>76</v>
      </c>
      <c r="AQ142" s="20">
        <f t="shared" si="58"/>
        <v>3</v>
      </c>
      <c r="AR142" s="20" t="str">
        <f t="shared" si="59"/>
        <v>Y</v>
      </c>
      <c r="AS142" s="20">
        <f t="shared" si="60"/>
        <v>25</v>
      </c>
      <c r="AT142" s="20">
        <f t="shared" si="61"/>
        <v>25</v>
      </c>
      <c r="AU142" s="20">
        <f t="shared" si="62"/>
        <v>100</v>
      </c>
      <c r="AV142" s="20">
        <f t="shared" si="63"/>
        <v>3</v>
      </c>
      <c r="AW142" s="20" t="str">
        <f t="shared" si="64"/>
        <v>Y</v>
      </c>
      <c r="AX142" s="20">
        <f t="shared" si="65"/>
        <v>25</v>
      </c>
      <c r="AY142" s="20">
        <f t="shared" si="66"/>
        <v>25</v>
      </c>
      <c r="AZ142" s="20">
        <f t="shared" si="67"/>
        <v>100</v>
      </c>
      <c r="BA142" s="20">
        <f t="shared" si="68"/>
        <v>3</v>
      </c>
      <c r="BB142" s="20" t="str">
        <f t="shared" si="69"/>
        <v>Y</v>
      </c>
      <c r="BC142" s="20">
        <f t="shared" si="70"/>
        <v>19</v>
      </c>
      <c r="BD142" s="20">
        <f t="shared" si="71"/>
        <v>25</v>
      </c>
      <c r="BE142" s="20">
        <f t="shared" si="72"/>
        <v>76</v>
      </c>
      <c r="BF142" s="20">
        <f t="shared" si="73"/>
        <v>3</v>
      </c>
      <c r="BG142" s="20" t="str">
        <f t="shared" si="74"/>
        <v>Y</v>
      </c>
    </row>
    <row r="143" spans="1:59" x14ac:dyDescent="0.25">
      <c r="A143" s="29">
        <v>128</v>
      </c>
      <c r="B143" s="110">
        <v>2000820100134</v>
      </c>
      <c r="C143" s="111" t="s">
        <v>301</v>
      </c>
      <c r="D143" s="131">
        <v>5</v>
      </c>
      <c r="E143" s="131">
        <v>5</v>
      </c>
      <c r="F143" s="131">
        <v>5</v>
      </c>
      <c r="G143" s="131">
        <v>5</v>
      </c>
      <c r="H143" s="131">
        <v>2</v>
      </c>
      <c r="I143" s="132"/>
      <c r="J143" s="131">
        <v>5</v>
      </c>
      <c r="K143" s="131">
        <v>5</v>
      </c>
      <c r="L143" s="131">
        <v>5</v>
      </c>
      <c r="M143" s="131">
        <v>5</v>
      </c>
      <c r="N143" s="131">
        <v>2</v>
      </c>
      <c r="O143" s="132"/>
      <c r="P143" s="131">
        <v>5</v>
      </c>
      <c r="Q143" s="131">
        <v>5</v>
      </c>
      <c r="R143" s="131">
        <v>5</v>
      </c>
      <c r="S143" s="131">
        <v>5</v>
      </c>
      <c r="T143" s="131">
        <v>4</v>
      </c>
      <c r="U143" s="132"/>
      <c r="V143" s="131">
        <v>5</v>
      </c>
      <c r="W143" s="131">
        <v>2</v>
      </c>
      <c r="X143" s="131">
        <v>5</v>
      </c>
      <c r="Y143" s="131">
        <v>5</v>
      </c>
      <c r="Z143" s="131">
        <v>5</v>
      </c>
      <c r="AA143" s="132"/>
      <c r="AB143" s="131">
        <v>5</v>
      </c>
      <c r="AC143" s="131">
        <v>3</v>
      </c>
      <c r="AD143" s="131">
        <v>5</v>
      </c>
      <c r="AE143" s="131">
        <v>5</v>
      </c>
      <c r="AF143" s="131">
        <v>4</v>
      </c>
      <c r="AI143" s="20">
        <f t="shared" si="50"/>
        <v>25</v>
      </c>
      <c r="AJ143" s="20">
        <f t="shared" si="51"/>
        <v>25</v>
      </c>
      <c r="AK143" s="20">
        <f t="shared" si="52"/>
        <v>100</v>
      </c>
      <c r="AL143" s="20">
        <f t="shared" si="53"/>
        <v>3</v>
      </c>
      <c r="AM143" s="20" t="str">
        <f t="shared" si="54"/>
        <v>Y</v>
      </c>
      <c r="AN143" s="20">
        <f t="shared" si="55"/>
        <v>20</v>
      </c>
      <c r="AO143" s="20">
        <f t="shared" si="56"/>
        <v>25</v>
      </c>
      <c r="AP143" s="20">
        <f t="shared" si="57"/>
        <v>80</v>
      </c>
      <c r="AQ143" s="20">
        <f t="shared" si="58"/>
        <v>3</v>
      </c>
      <c r="AR143" s="20" t="str">
        <f t="shared" si="59"/>
        <v>Y</v>
      </c>
      <c r="AS143" s="20">
        <f t="shared" si="60"/>
        <v>25</v>
      </c>
      <c r="AT143" s="20">
        <f t="shared" si="61"/>
        <v>25</v>
      </c>
      <c r="AU143" s="20">
        <f t="shared" si="62"/>
        <v>100</v>
      </c>
      <c r="AV143" s="20">
        <f t="shared" si="63"/>
        <v>3</v>
      </c>
      <c r="AW143" s="20" t="str">
        <f t="shared" si="64"/>
        <v>Y</v>
      </c>
      <c r="AX143" s="20">
        <f t="shared" si="65"/>
        <v>25</v>
      </c>
      <c r="AY143" s="20">
        <f t="shared" si="66"/>
        <v>25</v>
      </c>
      <c r="AZ143" s="20">
        <f t="shared" si="67"/>
        <v>100</v>
      </c>
      <c r="BA143" s="20">
        <f t="shared" si="68"/>
        <v>3</v>
      </c>
      <c r="BB143" s="20" t="str">
        <f t="shared" si="69"/>
        <v>Y</v>
      </c>
      <c r="BC143" s="20">
        <f t="shared" si="70"/>
        <v>17</v>
      </c>
      <c r="BD143" s="20">
        <f t="shared" si="71"/>
        <v>25</v>
      </c>
      <c r="BE143" s="20">
        <f t="shared" si="72"/>
        <v>68</v>
      </c>
      <c r="BF143" s="20">
        <f t="shared" si="73"/>
        <v>3</v>
      </c>
      <c r="BG143" s="20" t="str">
        <f t="shared" si="74"/>
        <v>Y</v>
      </c>
    </row>
    <row r="144" spans="1:59" x14ac:dyDescent="0.25">
      <c r="A144" s="29">
        <v>129</v>
      </c>
      <c r="B144" s="110">
        <v>2000820100135</v>
      </c>
      <c r="C144" s="111" t="s">
        <v>302</v>
      </c>
      <c r="D144" s="131">
        <v>5</v>
      </c>
      <c r="E144" s="131">
        <v>3</v>
      </c>
      <c r="F144" s="131">
        <v>5</v>
      </c>
      <c r="G144" s="131">
        <v>5</v>
      </c>
      <c r="H144" s="131">
        <v>3</v>
      </c>
      <c r="I144" s="132"/>
      <c r="J144" s="131">
        <v>5</v>
      </c>
      <c r="K144" s="131">
        <v>5</v>
      </c>
      <c r="L144" s="131">
        <v>3</v>
      </c>
      <c r="M144" s="131">
        <v>3</v>
      </c>
      <c r="N144" s="131">
        <v>3</v>
      </c>
      <c r="O144" s="132"/>
      <c r="P144" s="131">
        <v>5</v>
      </c>
      <c r="Q144" s="131">
        <v>5</v>
      </c>
      <c r="R144" s="131">
        <v>3</v>
      </c>
      <c r="S144" s="131">
        <v>4</v>
      </c>
      <c r="T144" s="131">
        <v>3</v>
      </c>
      <c r="U144" s="132"/>
      <c r="V144" s="131">
        <v>3</v>
      </c>
      <c r="W144" s="131">
        <v>2</v>
      </c>
      <c r="X144" s="131">
        <v>5</v>
      </c>
      <c r="Y144" s="131">
        <v>5</v>
      </c>
      <c r="Z144" s="131">
        <v>2</v>
      </c>
      <c r="AA144" s="132"/>
      <c r="AB144" s="131">
        <v>5</v>
      </c>
      <c r="AC144" s="131">
        <v>4</v>
      </c>
      <c r="AD144" s="131">
        <v>5</v>
      </c>
      <c r="AE144" s="131">
        <v>5</v>
      </c>
      <c r="AF144" s="131">
        <v>4</v>
      </c>
      <c r="AI144" s="20">
        <f t="shared" si="50"/>
        <v>23</v>
      </c>
      <c r="AJ144" s="20">
        <f t="shared" si="51"/>
        <v>25</v>
      </c>
      <c r="AK144" s="20">
        <f t="shared" si="52"/>
        <v>92</v>
      </c>
      <c r="AL144" s="20">
        <f t="shared" si="53"/>
        <v>3</v>
      </c>
      <c r="AM144" s="20" t="str">
        <f t="shared" si="54"/>
        <v>Y</v>
      </c>
      <c r="AN144" s="20">
        <f t="shared" si="55"/>
        <v>19</v>
      </c>
      <c r="AO144" s="20">
        <f t="shared" si="56"/>
        <v>25</v>
      </c>
      <c r="AP144" s="20">
        <f t="shared" si="57"/>
        <v>76</v>
      </c>
      <c r="AQ144" s="20">
        <f t="shared" si="58"/>
        <v>3</v>
      </c>
      <c r="AR144" s="20" t="str">
        <f t="shared" si="59"/>
        <v>Y</v>
      </c>
      <c r="AS144" s="20">
        <f t="shared" si="60"/>
        <v>21</v>
      </c>
      <c r="AT144" s="20">
        <f t="shared" si="61"/>
        <v>25</v>
      </c>
      <c r="AU144" s="20">
        <f t="shared" si="62"/>
        <v>84</v>
      </c>
      <c r="AV144" s="20">
        <f t="shared" si="63"/>
        <v>3</v>
      </c>
      <c r="AW144" s="20" t="str">
        <f t="shared" si="64"/>
        <v>Y</v>
      </c>
      <c r="AX144" s="20">
        <f t="shared" si="65"/>
        <v>22</v>
      </c>
      <c r="AY144" s="20">
        <f t="shared" si="66"/>
        <v>25</v>
      </c>
      <c r="AZ144" s="20">
        <f t="shared" si="67"/>
        <v>88</v>
      </c>
      <c r="BA144" s="20">
        <f t="shared" si="68"/>
        <v>3</v>
      </c>
      <c r="BB144" s="20" t="str">
        <f t="shared" si="69"/>
        <v>Y</v>
      </c>
      <c r="BC144" s="20">
        <f t="shared" si="70"/>
        <v>15</v>
      </c>
      <c r="BD144" s="20">
        <f t="shared" si="71"/>
        <v>25</v>
      </c>
      <c r="BE144" s="20">
        <f t="shared" si="72"/>
        <v>60</v>
      </c>
      <c r="BF144" s="20">
        <f t="shared" si="73"/>
        <v>3</v>
      </c>
      <c r="BG144" s="20" t="str">
        <f t="shared" si="74"/>
        <v>Y</v>
      </c>
    </row>
    <row r="145" spans="1:59" x14ac:dyDescent="0.25">
      <c r="A145" s="29">
        <v>130</v>
      </c>
      <c r="B145" s="110">
        <v>2000820100136</v>
      </c>
      <c r="C145" s="111" t="s">
        <v>303</v>
      </c>
      <c r="D145" s="131">
        <v>5</v>
      </c>
      <c r="E145" s="131">
        <v>5</v>
      </c>
      <c r="F145" s="131">
        <v>5</v>
      </c>
      <c r="G145" s="131">
        <v>5</v>
      </c>
      <c r="H145" s="131">
        <v>3</v>
      </c>
      <c r="I145" s="132"/>
      <c r="J145" s="131">
        <v>5</v>
      </c>
      <c r="K145" s="131">
        <v>5</v>
      </c>
      <c r="L145" s="131">
        <v>4</v>
      </c>
      <c r="M145" s="131">
        <v>5</v>
      </c>
      <c r="N145" s="131">
        <v>3</v>
      </c>
      <c r="O145" s="132"/>
      <c r="P145" s="131">
        <v>4</v>
      </c>
      <c r="Q145" s="131">
        <v>4</v>
      </c>
      <c r="R145" s="131">
        <v>4</v>
      </c>
      <c r="S145" s="131">
        <v>3</v>
      </c>
      <c r="T145" s="131">
        <v>3</v>
      </c>
      <c r="U145" s="132"/>
      <c r="V145" s="131">
        <v>5</v>
      </c>
      <c r="W145" s="131">
        <v>2</v>
      </c>
      <c r="X145" s="131">
        <v>5</v>
      </c>
      <c r="Y145" s="131">
        <v>4</v>
      </c>
      <c r="Z145" s="131">
        <v>5</v>
      </c>
      <c r="AA145" s="132"/>
      <c r="AB145" s="131">
        <v>5</v>
      </c>
      <c r="AC145" s="131">
        <v>3</v>
      </c>
      <c r="AD145" s="131">
        <v>5</v>
      </c>
      <c r="AE145" s="131">
        <v>5</v>
      </c>
      <c r="AF145" s="131">
        <v>4</v>
      </c>
      <c r="AI145" s="20">
        <f t="shared" si="50"/>
        <v>24</v>
      </c>
      <c r="AJ145" s="20">
        <f t="shared" si="51"/>
        <v>25</v>
      </c>
      <c r="AK145" s="20">
        <f t="shared" si="52"/>
        <v>96</v>
      </c>
      <c r="AL145" s="20">
        <f t="shared" si="53"/>
        <v>3</v>
      </c>
      <c r="AM145" s="20" t="str">
        <f t="shared" si="54"/>
        <v>Y</v>
      </c>
      <c r="AN145" s="20">
        <f t="shared" si="55"/>
        <v>19</v>
      </c>
      <c r="AO145" s="20">
        <f t="shared" si="56"/>
        <v>25</v>
      </c>
      <c r="AP145" s="20">
        <f t="shared" si="57"/>
        <v>76</v>
      </c>
      <c r="AQ145" s="20">
        <f t="shared" si="58"/>
        <v>3</v>
      </c>
      <c r="AR145" s="20" t="str">
        <f t="shared" si="59"/>
        <v>Y</v>
      </c>
      <c r="AS145" s="20">
        <f t="shared" si="60"/>
        <v>23</v>
      </c>
      <c r="AT145" s="20">
        <f t="shared" si="61"/>
        <v>25</v>
      </c>
      <c r="AU145" s="20">
        <f t="shared" si="62"/>
        <v>92</v>
      </c>
      <c r="AV145" s="20">
        <f t="shared" si="63"/>
        <v>3</v>
      </c>
      <c r="AW145" s="20" t="str">
        <f t="shared" si="64"/>
        <v>Y</v>
      </c>
      <c r="AX145" s="20">
        <f t="shared" si="65"/>
        <v>22</v>
      </c>
      <c r="AY145" s="20">
        <f t="shared" si="66"/>
        <v>25</v>
      </c>
      <c r="AZ145" s="20">
        <f t="shared" si="67"/>
        <v>88</v>
      </c>
      <c r="BA145" s="20">
        <f t="shared" si="68"/>
        <v>3</v>
      </c>
      <c r="BB145" s="20" t="str">
        <f t="shared" si="69"/>
        <v>Y</v>
      </c>
      <c r="BC145" s="20">
        <f t="shared" si="70"/>
        <v>18</v>
      </c>
      <c r="BD145" s="20">
        <f t="shared" si="71"/>
        <v>25</v>
      </c>
      <c r="BE145" s="20">
        <f t="shared" si="72"/>
        <v>72</v>
      </c>
      <c r="BF145" s="20">
        <f t="shared" si="73"/>
        <v>3</v>
      </c>
      <c r="BG145" s="20" t="str">
        <f t="shared" si="74"/>
        <v>Y</v>
      </c>
    </row>
    <row r="146" spans="1:59" x14ac:dyDescent="0.25">
      <c r="A146" s="29">
        <v>131</v>
      </c>
      <c r="B146" s="110">
        <v>2000820100137</v>
      </c>
      <c r="C146" s="111" t="s">
        <v>304</v>
      </c>
      <c r="D146" s="131">
        <v>5</v>
      </c>
      <c r="E146" s="131">
        <v>4</v>
      </c>
      <c r="F146" s="131">
        <v>5</v>
      </c>
      <c r="G146" s="131">
        <v>5</v>
      </c>
      <c r="H146" s="131">
        <v>3</v>
      </c>
      <c r="I146" s="132"/>
      <c r="J146" s="131">
        <v>5</v>
      </c>
      <c r="K146" s="131">
        <v>5</v>
      </c>
      <c r="L146" s="131">
        <v>5</v>
      </c>
      <c r="M146" s="131">
        <v>5</v>
      </c>
      <c r="N146" s="131">
        <v>5</v>
      </c>
      <c r="O146" s="132"/>
      <c r="P146" s="131">
        <v>5</v>
      </c>
      <c r="Q146" s="131">
        <v>5</v>
      </c>
      <c r="R146" s="131">
        <v>5</v>
      </c>
      <c r="S146" s="131">
        <v>5</v>
      </c>
      <c r="T146" s="131">
        <v>3</v>
      </c>
      <c r="U146" s="132"/>
      <c r="V146" s="131">
        <v>5</v>
      </c>
      <c r="W146" s="131">
        <v>2</v>
      </c>
      <c r="X146" s="131">
        <v>5</v>
      </c>
      <c r="Y146" s="131">
        <v>5</v>
      </c>
      <c r="Z146" s="131">
        <v>5</v>
      </c>
      <c r="AA146" s="132"/>
      <c r="AB146" s="131">
        <v>5</v>
      </c>
      <c r="AC146" s="131">
        <v>3</v>
      </c>
      <c r="AD146" s="131">
        <v>5</v>
      </c>
      <c r="AE146" s="131">
        <v>5</v>
      </c>
      <c r="AF146" s="131">
        <v>3</v>
      </c>
      <c r="AI146" s="20">
        <f t="shared" si="50"/>
        <v>25</v>
      </c>
      <c r="AJ146" s="20">
        <f t="shared" si="51"/>
        <v>25</v>
      </c>
      <c r="AK146" s="20">
        <f t="shared" si="52"/>
        <v>100</v>
      </c>
      <c r="AL146" s="20">
        <f t="shared" si="53"/>
        <v>3</v>
      </c>
      <c r="AM146" s="20" t="str">
        <f t="shared" si="54"/>
        <v>Y</v>
      </c>
      <c r="AN146" s="20">
        <f t="shared" si="55"/>
        <v>19</v>
      </c>
      <c r="AO146" s="20">
        <f t="shared" si="56"/>
        <v>25</v>
      </c>
      <c r="AP146" s="20">
        <f t="shared" si="57"/>
        <v>76</v>
      </c>
      <c r="AQ146" s="20">
        <f t="shared" si="58"/>
        <v>3</v>
      </c>
      <c r="AR146" s="20" t="str">
        <f t="shared" si="59"/>
        <v>Y</v>
      </c>
      <c r="AS146" s="20">
        <f t="shared" si="60"/>
        <v>25</v>
      </c>
      <c r="AT146" s="20">
        <f t="shared" si="61"/>
        <v>25</v>
      </c>
      <c r="AU146" s="20">
        <f t="shared" si="62"/>
        <v>100</v>
      </c>
      <c r="AV146" s="20">
        <f t="shared" si="63"/>
        <v>3</v>
      </c>
      <c r="AW146" s="20" t="str">
        <f t="shared" si="64"/>
        <v>Y</v>
      </c>
      <c r="AX146" s="20">
        <f t="shared" si="65"/>
        <v>25</v>
      </c>
      <c r="AY146" s="20">
        <f t="shared" si="66"/>
        <v>25</v>
      </c>
      <c r="AZ146" s="20">
        <f t="shared" si="67"/>
        <v>100</v>
      </c>
      <c r="BA146" s="20">
        <f t="shared" si="68"/>
        <v>3</v>
      </c>
      <c r="BB146" s="20" t="str">
        <f t="shared" si="69"/>
        <v>Y</v>
      </c>
      <c r="BC146" s="20">
        <f t="shared" si="70"/>
        <v>19</v>
      </c>
      <c r="BD146" s="20">
        <f t="shared" si="71"/>
        <v>25</v>
      </c>
      <c r="BE146" s="20">
        <f t="shared" si="72"/>
        <v>76</v>
      </c>
      <c r="BF146" s="20">
        <f t="shared" si="73"/>
        <v>3</v>
      </c>
      <c r="BG146" s="20" t="str">
        <f t="shared" si="74"/>
        <v>Y</v>
      </c>
    </row>
    <row r="147" spans="1:59" x14ac:dyDescent="0.25">
      <c r="A147" s="29">
        <v>132</v>
      </c>
      <c r="B147" s="110">
        <v>2000820100138</v>
      </c>
      <c r="C147" s="111" t="s">
        <v>305</v>
      </c>
      <c r="D147" s="131">
        <v>5</v>
      </c>
      <c r="E147" s="131">
        <v>5</v>
      </c>
      <c r="F147" s="131">
        <v>5</v>
      </c>
      <c r="G147" s="131">
        <v>5</v>
      </c>
      <c r="H147" s="131">
        <v>3</v>
      </c>
      <c r="I147" s="132"/>
      <c r="J147" s="131">
        <v>5</v>
      </c>
      <c r="K147" s="131">
        <v>5</v>
      </c>
      <c r="L147" s="131">
        <v>5</v>
      </c>
      <c r="M147" s="131">
        <v>5</v>
      </c>
      <c r="N147" s="131">
        <v>5</v>
      </c>
      <c r="O147" s="132"/>
      <c r="P147" s="131">
        <v>3</v>
      </c>
      <c r="Q147" s="131">
        <v>5</v>
      </c>
      <c r="R147" s="131">
        <v>5</v>
      </c>
      <c r="S147" s="131">
        <v>5</v>
      </c>
      <c r="T147" s="131">
        <v>4</v>
      </c>
      <c r="U147" s="132"/>
      <c r="V147" s="131">
        <v>5</v>
      </c>
      <c r="W147" s="131">
        <v>2</v>
      </c>
      <c r="X147" s="131">
        <v>5</v>
      </c>
      <c r="Y147" s="131">
        <v>5</v>
      </c>
      <c r="Z147" s="131">
        <v>5</v>
      </c>
      <c r="AA147" s="132"/>
      <c r="AB147" s="131">
        <v>5</v>
      </c>
      <c r="AC147" s="131">
        <v>2</v>
      </c>
      <c r="AD147" s="131">
        <v>5</v>
      </c>
      <c r="AE147" s="131">
        <v>5</v>
      </c>
      <c r="AF147" s="131">
        <v>3</v>
      </c>
      <c r="AI147" s="20">
        <f t="shared" si="50"/>
        <v>23</v>
      </c>
      <c r="AJ147" s="20">
        <f t="shared" si="51"/>
        <v>25</v>
      </c>
      <c r="AK147" s="20">
        <f t="shared" si="52"/>
        <v>92</v>
      </c>
      <c r="AL147" s="20">
        <f t="shared" si="53"/>
        <v>3</v>
      </c>
      <c r="AM147" s="20" t="str">
        <f t="shared" si="54"/>
        <v>Y</v>
      </c>
      <c r="AN147" s="20">
        <f t="shared" si="55"/>
        <v>19</v>
      </c>
      <c r="AO147" s="20">
        <f t="shared" si="56"/>
        <v>25</v>
      </c>
      <c r="AP147" s="20">
        <f t="shared" si="57"/>
        <v>76</v>
      </c>
      <c r="AQ147" s="20">
        <f t="shared" si="58"/>
        <v>3</v>
      </c>
      <c r="AR147" s="20" t="str">
        <f t="shared" si="59"/>
        <v>Y</v>
      </c>
      <c r="AS147" s="20">
        <f t="shared" si="60"/>
        <v>25</v>
      </c>
      <c r="AT147" s="20">
        <f t="shared" si="61"/>
        <v>25</v>
      </c>
      <c r="AU147" s="20">
        <f t="shared" si="62"/>
        <v>100</v>
      </c>
      <c r="AV147" s="20">
        <f t="shared" si="63"/>
        <v>3</v>
      </c>
      <c r="AW147" s="20" t="str">
        <f t="shared" si="64"/>
        <v>Y</v>
      </c>
      <c r="AX147" s="20">
        <f t="shared" si="65"/>
        <v>25</v>
      </c>
      <c r="AY147" s="20">
        <f t="shared" si="66"/>
        <v>25</v>
      </c>
      <c r="AZ147" s="20">
        <f t="shared" si="67"/>
        <v>100</v>
      </c>
      <c r="BA147" s="20">
        <f t="shared" si="68"/>
        <v>3</v>
      </c>
      <c r="BB147" s="20" t="str">
        <f t="shared" si="69"/>
        <v>Y</v>
      </c>
      <c r="BC147" s="20">
        <f t="shared" si="70"/>
        <v>20</v>
      </c>
      <c r="BD147" s="20">
        <f t="shared" si="71"/>
        <v>25</v>
      </c>
      <c r="BE147" s="20">
        <f t="shared" si="72"/>
        <v>80</v>
      </c>
      <c r="BF147" s="20">
        <f t="shared" si="73"/>
        <v>3</v>
      </c>
      <c r="BG147" s="20" t="str">
        <f t="shared" si="74"/>
        <v>Y</v>
      </c>
    </row>
    <row r="148" spans="1:59" x14ac:dyDescent="0.25">
      <c r="A148" s="29">
        <v>133</v>
      </c>
      <c r="B148" s="110">
        <v>2000820100139</v>
      </c>
      <c r="C148" s="111" t="s">
        <v>306</v>
      </c>
      <c r="D148" s="131">
        <v>5</v>
      </c>
      <c r="E148" s="131">
        <v>5</v>
      </c>
      <c r="F148" s="131">
        <v>3</v>
      </c>
      <c r="G148" s="131">
        <v>5</v>
      </c>
      <c r="H148" s="131">
        <v>3</v>
      </c>
      <c r="I148" s="132"/>
      <c r="J148" s="131">
        <v>5</v>
      </c>
      <c r="K148" s="131">
        <v>5</v>
      </c>
      <c r="L148" s="131">
        <v>4</v>
      </c>
      <c r="M148" s="131">
        <v>5</v>
      </c>
      <c r="N148" s="131">
        <v>5</v>
      </c>
      <c r="O148" s="132"/>
      <c r="P148" s="131">
        <v>5</v>
      </c>
      <c r="Q148" s="131">
        <v>5</v>
      </c>
      <c r="R148" s="131">
        <v>4</v>
      </c>
      <c r="S148" s="131">
        <v>4</v>
      </c>
      <c r="T148" s="131">
        <v>4</v>
      </c>
      <c r="U148" s="132"/>
      <c r="V148" s="131">
        <v>5</v>
      </c>
      <c r="W148" s="131">
        <v>2</v>
      </c>
      <c r="X148" s="131">
        <v>5</v>
      </c>
      <c r="Y148" s="131">
        <v>5</v>
      </c>
      <c r="Z148" s="131">
        <v>5</v>
      </c>
      <c r="AA148" s="132"/>
      <c r="AB148" s="131">
        <v>5</v>
      </c>
      <c r="AC148" s="131">
        <v>5</v>
      </c>
      <c r="AD148" s="131">
        <v>4</v>
      </c>
      <c r="AE148" s="131">
        <v>4</v>
      </c>
      <c r="AF148" s="131">
        <v>3</v>
      </c>
      <c r="AI148" s="20">
        <f t="shared" si="50"/>
        <v>25</v>
      </c>
      <c r="AJ148" s="20">
        <f t="shared" si="51"/>
        <v>25</v>
      </c>
      <c r="AK148" s="20">
        <f t="shared" si="52"/>
        <v>100</v>
      </c>
      <c r="AL148" s="20">
        <f t="shared" si="53"/>
        <v>3</v>
      </c>
      <c r="AM148" s="20" t="str">
        <f t="shared" si="54"/>
        <v>Y</v>
      </c>
      <c r="AN148" s="20">
        <f t="shared" si="55"/>
        <v>22</v>
      </c>
      <c r="AO148" s="20">
        <f t="shared" si="56"/>
        <v>25</v>
      </c>
      <c r="AP148" s="20">
        <f t="shared" si="57"/>
        <v>88</v>
      </c>
      <c r="AQ148" s="20">
        <f t="shared" si="58"/>
        <v>3</v>
      </c>
      <c r="AR148" s="20" t="str">
        <f t="shared" si="59"/>
        <v>Y</v>
      </c>
      <c r="AS148" s="20">
        <f t="shared" si="60"/>
        <v>20</v>
      </c>
      <c r="AT148" s="20">
        <f t="shared" si="61"/>
        <v>25</v>
      </c>
      <c r="AU148" s="20">
        <f t="shared" si="62"/>
        <v>80</v>
      </c>
      <c r="AV148" s="20">
        <f t="shared" si="63"/>
        <v>3</v>
      </c>
      <c r="AW148" s="20" t="str">
        <f t="shared" si="64"/>
        <v>Y</v>
      </c>
      <c r="AX148" s="20">
        <f t="shared" si="65"/>
        <v>23</v>
      </c>
      <c r="AY148" s="20">
        <f t="shared" si="66"/>
        <v>25</v>
      </c>
      <c r="AZ148" s="20">
        <f t="shared" si="67"/>
        <v>92</v>
      </c>
      <c r="BA148" s="20">
        <f t="shared" si="68"/>
        <v>3</v>
      </c>
      <c r="BB148" s="20" t="str">
        <f t="shared" si="69"/>
        <v>Y</v>
      </c>
      <c r="BC148" s="20">
        <f t="shared" si="70"/>
        <v>20</v>
      </c>
      <c r="BD148" s="20">
        <f t="shared" si="71"/>
        <v>25</v>
      </c>
      <c r="BE148" s="20">
        <f t="shared" si="72"/>
        <v>80</v>
      </c>
      <c r="BF148" s="20">
        <f t="shared" si="73"/>
        <v>3</v>
      </c>
      <c r="BG148" s="20" t="str">
        <f t="shared" si="74"/>
        <v>Y</v>
      </c>
    </row>
    <row r="149" spans="1:59" x14ac:dyDescent="0.25">
      <c r="A149" s="29">
        <v>134</v>
      </c>
      <c r="B149" s="110">
        <v>2000820100140</v>
      </c>
      <c r="C149" s="111" t="s">
        <v>307</v>
      </c>
      <c r="D149" s="131">
        <v>5</v>
      </c>
      <c r="E149" s="131">
        <v>5</v>
      </c>
      <c r="F149" s="131">
        <v>4</v>
      </c>
      <c r="G149" s="131">
        <v>5</v>
      </c>
      <c r="H149" s="131">
        <v>4</v>
      </c>
      <c r="I149" s="132"/>
      <c r="J149" s="131">
        <v>5</v>
      </c>
      <c r="K149" s="131">
        <v>5</v>
      </c>
      <c r="L149" s="131">
        <v>4</v>
      </c>
      <c r="M149" s="131">
        <v>5</v>
      </c>
      <c r="N149" s="131">
        <v>5</v>
      </c>
      <c r="O149" s="132"/>
      <c r="P149" s="131">
        <v>4</v>
      </c>
      <c r="Q149" s="131">
        <v>4</v>
      </c>
      <c r="R149" s="131">
        <v>4</v>
      </c>
      <c r="S149" s="131">
        <v>5</v>
      </c>
      <c r="T149" s="131">
        <v>4</v>
      </c>
      <c r="U149" s="132"/>
      <c r="V149" s="131">
        <v>4</v>
      </c>
      <c r="W149" s="131">
        <v>2</v>
      </c>
      <c r="X149" s="131">
        <v>5</v>
      </c>
      <c r="Y149" s="131">
        <v>5</v>
      </c>
      <c r="Z149" s="131">
        <v>5</v>
      </c>
      <c r="AA149" s="132"/>
      <c r="AB149" s="131">
        <v>4</v>
      </c>
      <c r="AC149" s="131">
        <v>3</v>
      </c>
      <c r="AD149" s="131">
        <v>5</v>
      </c>
      <c r="AE149" s="131">
        <v>3</v>
      </c>
      <c r="AF149" s="131">
        <v>3</v>
      </c>
      <c r="AI149" s="20">
        <f t="shared" si="50"/>
        <v>22</v>
      </c>
      <c r="AJ149" s="20">
        <f t="shared" si="51"/>
        <v>25</v>
      </c>
      <c r="AK149" s="20">
        <f t="shared" si="52"/>
        <v>88</v>
      </c>
      <c r="AL149" s="20">
        <f t="shared" si="53"/>
        <v>3</v>
      </c>
      <c r="AM149" s="20" t="str">
        <f t="shared" si="54"/>
        <v>Y</v>
      </c>
      <c r="AN149" s="20">
        <f t="shared" si="55"/>
        <v>19</v>
      </c>
      <c r="AO149" s="20">
        <f t="shared" si="56"/>
        <v>25</v>
      </c>
      <c r="AP149" s="20">
        <f t="shared" si="57"/>
        <v>76</v>
      </c>
      <c r="AQ149" s="20">
        <f t="shared" si="58"/>
        <v>3</v>
      </c>
      <c r="AR149" s="20" t="str">
        <f t="shared" si="59"/>
        <v>Y</v>
      </c>
      <c r="AS149" s="20">
        <f t="shared" si="60"/>
        <v>22</v>
      </c>
      <c r="AT149" s="20">
        <f t="shared" si="61"/>
        <v>25</v>
      </c>
      <c r="AU149" s="20">
        <f t="shared" si="62"/>
        <v>88</v>
      </c>
      <c r="AV149" s="20">
        <f t="shared" si="63"/>
        <v>3</v>
      </c>
      <c r="AW149" s="20" t="str">
        <f t="shared" si="64"/>
        <v>Y</v>
      </c>
      <c r="AX149" s="20">
        <f t="shared" si="65"/>
        <v>23</v>
      </c>
      <c r="AY149" s="20">
        <f t="shared" si="66"/>
        <v>25</v>
      </c>
      <c r="AZ149" s="20">
        <f t="shared" si="67"/>
        <v>92</v>
      </c>
      <c r="BA149" s="20">
        <f t="shared" si="68"/>
        <v>3</v>
      </c>
      <c r="BB149" s="20" t="str">
        <f t="shared" si="69"/>
        <v>Y</v>
      </c>
      <c r="BC149" s="20">
        <f t="shared" si="70"/>
        <v>21</v>
      </c>
      <c r="BD149" s="20">
        <f t="shared" si="71"/>
        <v>25</v>
      </c>
      <c r="BE149" s="20">
        <f t="shared" si="72"/>
        <v>84</v>
      </c>
      <c r="BF149" s="20">
        <f t="shared" si="73"/>
        <v>3</v>
      </c>
      <c r="BG149" s="20" t="str">
        <f t="shared" si="74"/>
        <v>Y</v>
      </c>
    </row>
    <row r="150" spans="1:59" x14ac:dyDescent="0.25">
      <c r="A150" s="29">
        <v>135</v>
      </c>
      <c r="B150" s="110">
        <v>2000820100141</v>
      </c>
      <c r="C150" s="111" t="s">
        <v>308</v>
      </c>
      <c r="D150" s="131">
        <v>5</v>
      </c>
      <c r="E150" s="131">
        <v>4</v>
      </c>
      <c r="F150" s="131">
        <v>5</v>
      </c>
      <c r="G150" s="131">
        <v>5</v>
      </c>
      <c r="H150" s="131">
        <v>4</v>
      </c>
      <c r="I150" s="132"/>
      <c r="J150" s="131">
        <v>5</v>
      </c>
      <c r="K150" s="131">
        <v>5</v>
      </c>
      <c r="L150" s="131">
        <v>5</v>
      </c>
      <c r="M150" s="131">
        <v>5</v>
      </c>
      <c r="N150" s="131">
        <v>5</v>
      </c>
      <c r="O150" s="132"/>
      <c r="P150" s="131">
        <v>5</v>
      </c>
      <c r="Q150" s="131">
        <v>3</v>
      </c>
      <c r="R150" s="131">
        <v>5</v>
      </c>
      <c r="S150" s="131">
        <v>5</v>
      </c>
      <c r="T150" s="131">
        <v>3</v>
      </c>
      <c r="U150" s="132"/>
      <c r="V150" s="131">
        <v>5</v>
      </c>
      <c r="W150" s="131">
        <v>2</v>
      </c>
      <c r="X150" s="131">
        <v>5</v>
      </c>
      <c r="Y150" s="131">
        <v>5</v>
      </c>
      <c r="Z150" s="131">
        <v>5</v>
      </c>
      <c r="AA150" s="132"/>
      <c r="AB150" s="131">
        <v>5</v>
      </c>
      <c r="AC150" s="131">
        <v>5</v>
      </c>
      <c r="AD150" s="131">
        <v>5</v>
      </c>
      <c r="AE150" s="131">
        <v>5</v>
      </c>
      <c r="AF150" s="131">
        <v>4</v>
      </c>
      <c r="AI150" s="20">
        <f t="shared" si="50"/>
        <v>25</v>
      </c>
      <c r="AJ150" s="20">
        <f t="shared" si="51"/>
        <v>25</v>
      </c>
      <c r="AK150" s="20">
        <f t="shared" si="52"/>
        <v>100</v>
      </c>
      <c r="AL150" s="20">
        <f t="shared" si="53"/>
        <v>3</v>
      </c>
      <c r="AM150" s="20" t="str">
        <f t="shared" si="54"/>
        <v>Y</v>
      </c>
      <c r="AN150" s="20">
        <f t="shared" si="55"/>
        <v>19</v>
      </c>
      <c r="AO150" s="20">
        <f t="shared" si="56"/>
        <v>25</v>
      </c>
      <c r="AP150" s="20">
        <f t="shared" si="57"/>
        <v>76</v>
      </c>
      <c r="AQ150" s="20">
        <f t="shared" si="58"/>
        <v>3</v>
      </c>
      <c r="AR150" s="20" t="str">
        <f t="shared" si="59"/>
        <v>Y</v>
      </c>
      <c r="AS150" s="20">
        <f t="shared" si="60"/>
        <v>25</v>
      </c>
      <c r="AT150" s="20">
        <f t="shared" si="61"/>
        <v>25</v>
      </c>
      <c r="AU150" s="20">
        <f t="shared" si="62"/>
        <v>100</v>
      </c>
      <c r="AV150" s="20">
        <f t="shared" si="63"/>
        <v>3</v>
      </c>
      <c r="AW150" s="20" t="str">
        <f t="shared" si="64"/>
        <v>Y</v>
      </c>
      <c r="AX150" s="20">
        <f t="shared" si="65"/>
        <v>25</v>
      </c>
      <c r="AY150" s="20">
        <f t="shared" si="66"/>
        <v>25</v>
      </c>
      <c r="AZ150" s="20">
        <f t="shared" si="67"/>
        <v>100</v>
      </c>
      <c r="BA150" s="20">
        <f t="shared" si="68"/>
        <v>3</v>
      </c>
      <c r="BB150" s="20" t="str">
        <f t="shared" si="69"/>
        <v>Y</v>
      </c>
      <c r="BC150" s="20">
        <f t="shared" si="70"/>
        <v>21</v>
      </c>
      <c r="BD150" s="20">
        <f t="shared" si="71"/>
        <v>25</v>
      </c>
      <c r="BE150" s="20">
        <f t="shared" si="72"/>
        <v>84</v>
      </c>
      <c r="BF150" s="20">
        <f t="shared" si="73"/>
        <v>3</v>
      </c>
      <c r="BG150" s="20" t="str">
        <f t="shared" si="74"/>
        <v>Y</v>
      </c>
    </row>
    <row r="151" spans="1:59" x14ac:dyDescent="0.25">
      <c r="A151" s="29">
        <v>136</v>
      </c>
      <c r="B151" s="110">
        <v>2000820100142</v>
      </c>
      <c r="C151" s="111" t="s">
        <v>309</v>
      </c>
      <c r="D151" s="131">
        <v>5</v>
      </c>
      <c r="E151" s="131">
        <v>3</v>
      </c>
      <c r="F151" s="131">
        <v>5</v>
      </c>
      <c r="G151" s="131">
        <v>5</v>
      </c>
      <c r="H151" s="131">
        <v>4</v>
      </c>
      <c r="I151" s="132"/>
      <c r="J151" s="131">
        <v>5</v>
      </c>
      <c r="K151" s="131">
        <v>5</v>
      </c>
      <c r="L151" s="131">
        <v>5</v>
      </c>
      <c r="M151" s="131">
        <v>5</v>
      </c>
      <c r="N151" s="131">
        <v>5</v>
      </c>
      <c r="O151" s="132"/>
      <c r="P151" s="131">
        <v>5</v>
      </c>
      <c r="Q151" s="131">
        <v>5</v>
      </c>
      <c r="R151" s="131">
        <v>5</v>
      </c>
      <c r="S151" s="131">
        <v>4</v>
      </c>
      <c r="T151" s="131">
        <v>3</v>
      </c>
      <c r="U151" s="132"/>
      <c r="V151" s="131">
        <v>5</v>
      </c>
      <c r="W151" s="131">
        <v>2</v>
      </c>
      <c r="X151" s="131">
        <v>5</v>
      </c>
      <c r="Y151" s="131">
        <v>5</v>
      </c>
      <c r="Z151" s="131">
        <v>5</v>
      </c>
      <c r="AA151" s="132"/>
      <c r="AB151" s="131">
        <v>3</v>
      </c>
      <c r="AC151" s="131">
        <v>3</v>
      </c>
      <c r="AD151" s="131">
        <v>4</v>
      </c>
      <c r="AE151" s="131">
        <v>5</v>
      </c>
      <c r="AF151" s="131">
        <v>4</v>
      </c>
      <c r="AI151" s="20">
        <f t="shared" si="50"/>
        <v>23</v>
      </c>
      <c r="AJ151" s="20">
        <f t="shared" si="51"/>
        <v>25</v>
      </c>
      <c r="AK151" s="20">
        <f t="shared" si="52"/>
        <v>92</v>
      </c>
      <c r="AL151" s="20">
        <f t="shared" si="53"/>
        <v>3</v>
      </c>
      <c r="AM151" s="20" t="str">
        <f t="shared" si="54"/>
        <v>Y</v>
      </c>
      <c r="AN151" s="20">
        <f t="shared" si="55"/>
        <v>18</v>
      </c>
      <c r="AO151" s="20">
        <f t="shared" si="56"/>
        <v>25</v>
      </c>
      <c r="AP151" s="20">
        <f t="shared" si="57"/>
        <v>72</v>
      </c>
      <c r="AQ151" s="20">
        <f t="shared" si="58"/>
        <v>3</v>
      </c>
      <c r="AR151" s="20" t="str">
        <f t="shared" si="59"/>
        <v>Y</v>
      </c>
      <c r="AS151" s="20">
        <f t="shared" si="60"/>
        <v>24</v>
      </c>
      <c r="AT151" s="20">
        <f t="shared" si="61"/>
        <v>25</v>
      </c>
      <c r="AU151" s="20">
        <f t="shared" si="62"/>
        <v>96</v>
      </c>
      <c r="AV151" s="20">
        <f t="shared" si="63"/>
        <v>3</v>
      </c>
      <c r="AW151" s="20" t="str">
        <f t="shared" si="64"/>
        <v>Y</v>
      </c>
      <c r="AX151" s="20">
        <f t="shared" si="65"/>
        <v>24</v>
      </c>
      <c r="AY151" s="20">
        <f t="shared" si="66"/>
        <v>25</v>
      </c>
      <c r="AZ151" s="20">
        <f t="shared" si="67"/>
        <v>96</v>
      </c>
      <c r="BA151" s="20">
        <f t="shared" si="68"/>
        <v>3</v>
      </c>
      <c r="BB151" s="20" t="str">
        <f t="shared" si="69"/>
        <v>Y</v>
      </c>
      <c r="BC151" s="20">
        <f t="shared" si="70"/>
        <v>21</v>
      </c>
      <c r="BD151" s="20">
        <f t="shared" si="71"/>
        <v>25</v>
      </c>
      <c r="BE151" s="20">
        <f t="shared" si="72"/>
        <v>84</v>
      </c>
      <c r="BF151" s="20">
        <f t="shared" si="73"/>
        <v>3</v>
      </c>
      <c r="BG151" s="20" t="str">
        <f t="shared" si="74"/>
        <v>Y</v>
      </c>
    </row>
    <row r="152" spans="1:59" x14ac:dyDescent="0.25">
      <c r="A152" s="29">
        <v>137</v>
      </c>
      <c r="B152" s="110">
        <v>2000820100143</v>
      </c>
      <c r="C152" s="111" t="s">
        <v>310</v>
      </c>
      <c r="D152" s="131">
        <v>5</v>
      </c>
      <c r="E152" s="131">
        <v>5</v>
      </c>
      <c r="F152" s="131">
        <v>4</v>
      </c>
      <c r="G152" s="131">
        <v>3</v>
      </c>
      <c r="H152" s="131">
        <v>5</v>
      </c>
      <c r="I152" s="132"/>
      <c r="J152" s="131">
        <v>3</v>
      </c>
      <c r="K152" s="131">
        <v>5</v>
      </c>
      <c r="L152" s="131">
        <v>3</v>
      </c>
      <c r="M152" s="131">
        <v>5</v>
      </c>
      <c r="N152" s="131">
        <v>5</v>
      </c>
      <c r="O152" s="132"/>
      <c r="P152" s="131">
        <v>5</v>
      </c>
      <c r="Q152" s="131">
        <v>5</v>
      </c>
      <c r="R152" s="131">
        <v>3</v>
      </c>
      <c r="S152" s="131">
        <v>4</v>
      </c>
      <c r="T152" s="131">
        <v>3</v>
      </c>
      <c r="U152" s="132"/>
      <c r="V152" s="131">
        <v>5</v>
      </c>
      <c r="W152" s="131">
        <v>2</v>
      </c>
      <c r="X152" s="131">
        <v>3</v>
      </c>
      <c r="Y152" s="131">
        <v>5</v>
      </c>
      <c r="Z152" s="131">
        <v>5</v>
      </c>
      <c r="AA152" s="132"/>
      <c r="AB152" s="131">
        <v>5</v>
      </c>
      <c r="AC152" s="131">
        <v>3</v>
      </c>
      <c r="AD152" s="131">
        <v>4</v>
      </c>
      <c r="AE152" s="131">
        <v>4</v>
      </c>
      <c r="AF152" s="131">
        <v>4</v>
      </c>
      <c r="AI152" s="20">
        <f t="shared" si="50"/>
        <v>23</v>
      </c>
      <c r="AJ152" s="20">
        <f t="shared" si="51"/>
        <v>25</v>
      </c>
      <c r="AK152" s="20">
        <f t="shared" si="52"/>
        <v>92</v>
      </c>
      <c r="AL152" s="20">
        <f t="shared" si="53"/>
        <v>3</v>
      </c>
      <c r="AM152" s="20" t="str">
        <f t="shared" si="54"/>
        <v>Y</v>
      </c>
      <c r="AN152" s="20">
        <f t="shared" si="55"/>
        <v>20</v>
      </c>
      <c r="AO152" s="20">
        <f t="shared" si="56"/>
        <v>25</v>
      </c>
      <c r="AP152" s="20">
        <f t="shared" si="57"/>
        <v>80</v>
      </c>
      <c r="AQ152" s="20">
        <f t="shared" si="58"/>
        <v>3</v>
      </c>
      <c r="AR152" s="20" t="str">
        <f t="shared" si="59"/>
        <v>Y</v>
      </c>
      <c r="AS152" s="20">
        <f t="shared" si="60"/>
        <v>17</v>
      </c>
      <c r="AT152" s="20">
        <f t="shared" si="61"/>
        <v>25</v>
      </c>
      <c r="AU152" s="20">
        <f t="shared" si="62"/>
        <v>68</v>
      </c>
      <c r="AV152" s="20">
        <f t="shared" si="63"/>
        <v>3</v>
      </c>
      <c r="AW152" s="20" t="str">
        <f t="shared" si="64"/>
        <v>Y</v>
      </c>
      <c r="AX152" s="20">
        <f t="shared" si="65"/>
        <v>21</v>
      </c>
      <c r="AY152" s="20">
        <f t="shared" si="66"/>
        <v>25</v>
      </c>
      <c r="AZ152" s="20">
        <f t="shared" si="67"/>
        <v>84</v>
      </c>
      <c r="BA152" s="20">
        <f t="shared" si="68"/>
        <v>3</v>
      </c>
      <c r="BB152" s="20" t="str">
        <f t="shared" si="69"/>
        <v>Y</v>
      </c>
      <c r="BC152" s="20">
        <f t="shared" si="70"/>
        <v>22</v>
      </c>
      <c r="BD152" s="20">
        <f t="shared" si="71"/>
        <v>25</v>
      </c>
      <c r="BE152" s="20">
        <f t="shared" si="72"/>
        <v>88</v>
      </c>
      <c r="BF152" s="20">
        <f t="shared" si="73"/>
        <v>3</v>
      </c>
      <c r="BG152" s="20" t="str">
        <f t="shared" si="74"/>
        <v>Y</v>
      </c>
    </row>
    <row r="153" spans="1:59" x14ac:dyDescent="0.25">
      <c r="A153" s="29">
        <v>138</v>
      </c>
      <c r="B153" s="110">
        <v>2000820100144</v>
      </c>
      <c r="C153" s="111" t="s">
        <v>311</v>
      </c>
      <c r="D153" s="131">
        <v>5</v>
      </c>
      <c r="E153" s="131">
        <v>5</v>
      </c>
      <c r="F153" s="131">
        <v>4</v>
      </c>
      <c r="G153" s="131">
        <v>5</v>
      </c>
      <c r="H153" s="131">
        <v>4</v>
      </c>
      <c r="I153" s="132"/>
      <c r="J153" s="131">
        <v>5</v>
      </c>
      <c r="K153" s="131">
        <v>3</v>
      </c>
      <c r="L153" s="131">
        <v>4</v>
      </c>
      <c r="M153" s="131">
        <v>5</v>
      </c>
      <c r="N153" s="131">
        <v>5</v>
      </c>
      <c r="O153" s="132"/>
      <c r="P153" s="131">
        <v>5</v>
      </c>
      <c r="Q153" s="131">
        <v>5</v>
      </c>
      <c r="R153" s="131">
        <v>4</v>
      </c>
      <c r="S153" s="131">
        <v>4</v>
      </c>
      <c r="T153" s="131">
        <v>3</v>
      </c>
      <c r="U153" s="132"/>
      <c r="V153" s="131">
        <v>5</v>
      </c>
      <c r="W153" s="131">
        <v>2</v>
      </c>
      <c r="X153" s="131">
        <v>5</v>
      </c>
      <c r="Y153" s="131">
        <v>5</v>
      </c>
      <c r="Z153" s="131">
        <v>5</v>
      </c>
      <c r="AA153" s="132"/>
      <c r="AB153" s="131">
        <v>4</v>
      </c>
      <c r="AC153" s="131">
        <v>3</v>
      </c>
      <c r="AD153" s="131">
        <v>5</v>
      </c>
      <c r="AE153" s="131">
        <v>5</v>
      </c>
      <c r="AF153" s="131">
        <v>3</v>
      </c>
      <c r="AI153" s="20">
        <f t="shared" si="50"/>
        <v>24</v>
      </c>
      <c r="AJ153" s="20">
        <f t="shared" si="51"/>
        <v>25</v>
      </c>
      <c r="AK153" s="20">
        <f t="shared" si="52"/>
        <v>96</v>
      </c>
      <c r="AL153" s="20">
        <f t="shared" si="53"/>
        <v>3</v>
      </c>
      <c r="AM153" s="20" t="str">
        <f t="shared" si="54"/>
        <v>Y</v>
      </c>
      <c r="AN153" s="20">
        <f t="shared" si="55"/>
        <v>18</v>
      </c>
      <c r="AO153" s="20">
        <f t="shared" si="56"/>
        <v>25</v>
      </c>
      <c r="AP153" s="20">
        <f t="shared" si="57"/>
        <v>72</v>
      </c>
      <c r="AQ153" s="20">
        <f t="shared" si="58"/>
        <v>3</v>
      </c>
      <c r="AR153" s="20" t="str">
        <f t="shared" si="59"/>
        <v>Y</v>
      </c>
      <c r="AS153" s="20">
        <f t="shared" si="60"/>
        <v>22</v>
      </c>
      <c r="AT153" s="20">
        <f t="shared" si="61"/>
        <v>25</v>
      </c>
      <c r="AU153" s="20">
        <f t="shared" si="62"/>
        <v>88</v>
      </c>
      <c r="AV153" s="20">
        <f t="shared" si="63"/>
        <v>3</v>
      </c>
      <c r="AW153" s="20" t="str">
        <f t="shared" si="64"/>
        <v>Y</v>
      </c>
      <c r="AX153" s="20">
        <f t="shared" si="65"/>
        <v>24</v>
      </c>
      <c r="AY153" s="20">
        <f t="shared" si="66"/>
        <v>25</v>
      </c>
      <c r="AZ153" s="20">
        <f t="shared" si="67"/>
        <v>96</v>
      </c>
      <c r="BA153" s="20">
        <f t="shared" si="68"/>
        <v>3</v>
      </c>
      <c r="BB153" s="20" t="str">
        <f t="shared" si="69"/>
        <v>Y</v>
      </c>
      <c r="BC153" s="20">
        <f t="shared" si="70"/>
        <v>20</v>
      </c>
      <c r="BD153" s="20">
        <f t="shared" si="71"/>
        <v>25</v>
      </c>
      <c r="BE153" s="20">
        <f t="shared" si="72"/>
        <v>80</v>
      </c>
      <c r="BF153" s="20">
        <f t="shared" si="73"/>
        <v>3</v>
      </c>
      <c r="BG153" s="20" t="str">
        <f t="shared" si="74"/>
        <v>Y</v>
      </c>
    </row>
    <row r="154" spans="1:59" x14ac:dyDescent="0.25">
      <c r="A154" s="29">
        <v>139</v>
      </c>
      <c r="B154" s="110">
        <v>2000820100145</v>
      </c>
      <c r="C154" s="111" t="s">
        <v>312</v>
      </c>
      <c r="D154" s="131">
        <v>5</v>
      </c>
      <c r="E154" s="131">
        <v>5</v>
      </c>
      <c r="F154" s="131">
        <v>5</v>
      </c>
      <c r="G154" s="131">
        <v>5</v>
      </c>
      <c r="H154" s="131">
        <v>4</v>
      </c>
      <c r="I154" s="132"/>
      <c r="J154" s="131">
        <v>5</v>
      </c>
      <c r="K154" s="131">
        <v>5</v>
      </c>
      <c r="L154" s="131">
        <v>4</v>
      </c>
      <c r="M154" s="131">
        <v>5</v>
      </c>
      <c r="N154" s="131">
        <v>5</v>
      </c>
      <c r="O154" s="132"/>
      <c r="P154" s="131">
        <v>4</v>
      </c>
      <c r="Q154" s="131">
        <v>4</v>
      </c>
      <c r="R154" s="131">
        <v>4</v>
      </c>
      <c r="S154" s="131">
        <v>5</v>
      </c>
      <c r="T154" s="131">
        <v>4</v>
      </c>
      <c r="U154" s="132"/>
      <c r="V154" s="131">
        <v>5</v>
      </c>
      <c r="W154" s="131">
        <v>2</v>
      </c>
      <c r="X154" s="131">
        <v>5</v>
      </c>
      <c r="Y154" s="131">
        <v>5</v>
      </c>
      <c r="Z154" s="131">
        <v>5</v>
      </c>
      <c r="AA154" s="132"/>
      <c r="AB154" s="131">
        <v>5</v>
      </c>
      <c r="AC154" s="131">
        <v>3</v>
      </c>
      <c r="AD154" s="131">
        <v>5</v>
      </c>
      <c r="AE154" s="131">
        <v>5</v>
      </c>
      <c r="AF154" s="131">
        <v>3</v>
      </c>
      <c r="AI154" s="20">
        <f t="shared" si="50"/>
        <v>24</v>
      </c>
      <c r="AJ154" s="20">
        <f t="shared" si="51"/>
        <v>25</v>
      </c>
      <c r="AK154" s="20">
        <f t="shared" si="52"/>
        <v>96</v>
      </c>
      <c r="AL154" s="20">
        <f t="shared" si="53"/>
        <v>3</v>
      </c>
      <c r="AM154" s="20" t="str">
        <f t="shared" si="54"/>
        <v>Y</v>
      </c>
      <c r="AN154" s="20">
        <f t="shared" si="55"/>
        <v>19</v>
      </c>
      <c r="AO154" s="20">
        <f t="shared" si="56"/>
        <v>25</v>
      </c>
      <c r="AP154" s="20">
        <f t="shared" si="57"/>
        <v>76</v>
      </c>
      <c r="AQ154" s="20">
        <f t="shared" si="58"/>
        <v>3</v>
      </c>
      <c r="AR154" s="20" t="str">
        <f t="shared" si="59"/>
        <v>Y</v>
      </c>
      <c r="AS154" s="20">
        <f t="shared" si="60"/>
        <v>23</v>
      </c>
      <c r="AT154" s="20">
        <f t="shared" si="61"/>
        <v>25</v>
      </c>
      <c r="AU154" s="20">
        <f t="shared" si="62"/>
        <v>92</v>
      </c>
      <c r="AV154" s="20">
        <f t="shared" si="63"/>
        <v>3</v>
      </c>
      <c r="AW154" s="20" t="str">
        <f t="shared" si="64"/>
        <v>Y</v>
      </c>
      <c r="AX154" s="20">
        <f t="shared" si="65"/>
        <v>25</v>
      </c>
      <c r="AY154" s="20">
        <f t="shared" si="66"/>
        <v>25</v>
      </c>
      <c r="AZ154" s="20">
        <f t="shared" si="67"/>
        <v>100</v>
      </c>
      <c r="BA154" s="20">
        <f t="shared" si="68"/>
        <v>3</v>
      </c>
      <c r="BB154" s="20" t="str">
        <f t="shared" si="69"/>
        <v>Y</v>
      </c>
      <c r="BC154" s="20">
        <f t="shared" si="70"/>
        <v>21</v>
      </c>
      <c r="BD154" s="20">
        <f t="shared" si="71"/>
        <v>25</v>
      </c>
      <c r="BE154" s="20">
        <f t="shared" si="72"/>
        <v>84</v>
      </c>
      <c r="BF154" s="20">
        <f t="shared" si="73"/>
        <v>3</v>
      </c>
      <c r="BG154" s="20" t="str">
        <f t="shared" si="74"/>
        <v>Y</v>
      </c>
    </row>
    <row r="155" spans="1:59" x14ac:dyDescent="0.25">
      <c r="A155" s="29">
        <v>140</v>
      </c>
      <c r="B155" s="110">
        <v>2000820100146</v>
      </c>
      <c r="C155" s="111" t="s">
        <v>313</v>
      </c>
      <c r="D155" s="131">
        <v>5</v>
      </c>
      <c r="E155" s="131">
        <v>4</v>
      </c>
      <c r="F155" s="131">
        <v>5</v>
      </c>
      <c r="G155" s="131">
        <v>5</v>
      </c>
      <c r="H155" s="131">
        <v>4</v>
      </c>
      <c r="I155" s="132"/>
      <c r="J155" s="131">
        <v>5</v>
      </c>
      <c r="K155" s="131">
        <v>4</v>
      </c>
      <c r="L155" s="131">
        <v>5</v>
      </c>
      <c r="M155" s="131">
        <v>5</v>
      </c>
      <c r="N155" s="131">
        <v>5</v>
      </c>
      <c r="O155" s="132"/>
      <c r="P155" s="131">
        <v>5</v>
      </c>
      <c r="Q155" s="131">
        <v>5</v>
      </c>
      <c r="R155" s="131">
        <v>5</v>
      </c>
      <c r="S155" s="131">
        <v>4</v>
      </c>
      <c r="T155" s="131">
        <v>4</v>
      </c>
      <c r="U155" s="132"/>
      <c r="V155" s="131">
        <v>5</v>
      </c>
      <c r="W155" s="131">
        <v>2</v>
      </c>
      <c r="X155" s="131">
        <v>5</v>
      </c>
      <c r="Y155" s="131">
        <v>5</v>
      </c>
      <c r="Z155" s="131">
        <v>5</v>
      </c>
      <c r="AA155" s="132"/>
      <c r="AB155" s="131">
        <v>5</v>
      </c>
      <c r="AC155" s="131">
        <v>4</v>
      </c>
      <c r="AD155" s="131">
        <v>3</v>
      </c>
      <c r="AE155" s="131">
        <v>4</v>
      </c>
      <c r="AF155" s="131">
        <v>3</v>
      </c>
      <c r="AI155" s="20">
        <f t="shared" si="50"/>
        <v>25</v>
      </c>
      <c r="AJ155" s="20">
        <f t="shared" si="51"/>
        <v>25</v>
      </c>
      <c r="AK155" s="20">
        <f t="shared" si="52"/>
        <v>100</v>
      </c>
      <c r="AL155" s="20">
        <f t="shared" si="53"/>
        <v>3</v>
      </c>
      <c r="AM155" s="20" t="str">
        <f t="shared" si="54"/>
        <v>Y</v>
      </c>
      <c r="AN155" s="20">
        <f t="shared" si="55"/>
        <v>19</v>
      </c>
      <c r="AO155" s="20">
        <f t="shared" si="56"/>
        <v>25</v>
      </c>
      <c r="AP155" s="20">
        <f t="shared" si="57"/>
        <v>76</v>
      </c>
      <c r="AQ155" s="20">
        <f t="shared" si="58"/>
        <v>3</v>
      </c>
      <c r="AR155" s="20" t="str">
        <f t="shared" si="59"/>
        <v>Y</v>
      </c>
      <c r="AS155" s="20">
        <f t="shared" si="60"/>
        <v>23</v>
      </c>
      <c r="AT155" s="20">
        <f t="shared" si="61"/>
        <v>25</v>
      </c>
      <c r="AU155" s="20">
        <f t="shared" si="62"/>
        <v>92</v>
      </c>
      <c r="AV155" s="20">
        <f t="shared" si="63"/>
        <v>3</v>
      </c>
      <c r="AW155" s="20" t="str">
        <f t="shared" si="64"/>
        <v>Y</v>
      </c>
      <c r="AX155" s="20">
        <f t="shared" si="65"/>
        <v>23</v>
      </c>
      <c r="AY155" s="20">
        <f t="shared" si="66"/>
        <v>25</v>
      </c>
      <c r="AZ155" s="20">
        <f t="shared" si="67"/>
        <v>92</v>
      </c>
      <c r="BA155" s="20">
        <f t="shared" si="68"/>
        <v>3</v>
      </c>
      <c r="BB155" s="20" t="str">
        <f t="shared" si="69"/>
        <v>Y</v>
      </c>
      <c r="BC155" s="20">
        <f t="shared" si="70"/>
        <v>21</v>
      </c>
      <c r="BD155" s="20">
        <f t="shared" si="71"/>
        <v>25</v>
      </c>
      <c r="BE155" s="20">
        <f t="shared" si="72"/>
        <v>84</v>
      </c>
      <c r="BF155" s="20">
        <f t="shared" si="73"/>
        <v>3</v>
      </c>
      <c r="BG155" s="20" t="str">
        <f t="shared" si="74"/>
        <v>Y</v>
      </c>
    </row>
    <row r="156" spans="1:59" x14ac:dyDescent="0.25">
      <c r="A156" s="29">
        <v>141</v>
      </c>
      <c r="B156" s="110">
        <v>2000820100147</v>
      </c>
      <c r="C156" s="111" t="s">
        <v>314</v>
      </c>
      <c r="D156" s="131">
        <v>5</v>
      </c>
      <c r="E156" s="131">
        <v>5</v>
      </c>
      <c r="F156" s="131">
        <v>5</v>
      </c>
      <c r="G156" s="131">
        <v>4</v>
      </c>
      <c r="H156" s="131">
        <v>2</v>
      </c>
      <c r="I156" s="132"/>
      <c r="J156" s="131">
        <v>4</v>
      </c>
      <c r="K156" s="131">
        <v>5</v>
      </c>
      <c r="L156" s="131">
        <v>1</v>
      </c>
      <c r="M156" s="131">
        <v>5</v>
      </c>
      <c r="N156" s="131">
        <v>2</v>
      </c>
      <c r="O156" s="132"/>
      <c r="P156" s="131">
        <v>4</v>
      </c>
      <c r="Q156" s="131">
        <v>5</v>
      </c>
      <c r="R156" s="131">
        <v>1</v>
      </c>
      <c r="S156" s="131">
        <v>5</v>
      </c>
      <c r="T156" s="131">
        <v>5</v>
      </c>
      <c r="U156" s="132"/>
      <c r="V156" s="131">
        <v>5</v>
      </c>
      <c r="W156" s="131">
        <v>2</v>
      </c>
      <c r="X156" s="131">
        <v>4</v>
      </c>
      <c r="Y156" s="131">
        <v>2</v>
      </c>
      <c r="Z156" s="131">
        <v>5</v>
      </c>
      <c r="AA156" s="132"/>
      <c r="AB156" s="131">
        <v>5</v>
      </c>
      <c r="AC156" s="131">
        <v>1</v>
      </c>
      <c r="AD156" s="131">
        <v>4</v>
      </c>
      <c r="AE156" s="131">
        <v>2</v>
      </c>
      <c r="AF156" s="131">
        <v>2</v>
      </c>
      <c r="AI156" s="20">
        <f t="shared" si="50"/>
        <v>23</v>
      </c>
      <c r="AJ156" s="20">
        <f t="shared" si="51"/>
        <v>25</v>
      </c>
      <c r="AK156" s="20">
        <f t="shared" si="52"/>
        <v>92</v>
      </c>
      <c r="AL156" s="20">
        <f t="shared" si="53"/>
        <v>3</v>
      </c>
      <c r="AM156" s="20" t="str">
        <f t="shared" si="54"/>
        <v>Y</v>
      </c>
      <c r="AN156" s="20">
        <f t="shared" si="55"/>
        <v>18</v>
      </c>
      <c r="AO156" s="20">
        <f t="shared" si="56"/>
        <v>25</v>
      </c>
      <c r="AP156" s="20">
        <f t="shared" si="57"/>
        <v>72</v>
      </c>
      <c r="AQ156" s="20">
        <f t="shared" si="58"/>
        <v>3</v>
      </c>
      <c r="AR156" s="20" t="str">
        <f t="shared" si="59"/>
        <v>Y</v>
      </c>
      <c r="AS156" s="20">
        <f t="shared" si="60"/>
        <v>15</v>
      </c>
      <c r="AT156" s="20">
        <f t="shared" si="61"/>
        <v>25</v>
      </c>
      <c r="AU156" s="20">
        <f t="shared" si="62"/>
        <v>60</v>
      </c>
      <c r="AV156" s="20">
        <f t="shared" si="63"/>
        <v>3</v>
      </c>
      <c r="AW156" s="20" t="str">
        <f t="shared" si="64"/>
        <v>Y</v>
      </c>
      <c r="AX156" s="20">
        <f t="shared" si="65"/>
        <v>18</v>
      </c>
      <c r="AY156" s="20">
        <f t="shared" si="66"/>
        <v>25</v>
      </c>
      <c r="AZ156" s="20">
        <f t="shared" si="67"/>
        <v>72</v>
      </c>
      <c r="BA156" s="20">
        <f t="shared" si="68"/>
        <v>3</v>
      </c>
      <c r="BB156" s="20" t="str">
        <f t="shared" si="69"/>
        <v>Y</v>
      </c>
      <c r="BC156" s="20">
        <f t="shared" si="70"/>
        <v>16</v>
      </c>
      <c r="BD156" s="20">
        <f t="shared" si="71"/>
        <v>25</v>
      </c>
      <c r="BE156" s="20">
        <f t="shared" si="72"/>
        <v>64</v>
      </c>
      <c r="BF156" s="20">
        <f t="shared" si="73"/>
        <v>3</v>
      </c>
      <c r="BG156" s="20" t="str">
        <f t="shared" si="74"/>
        <v>Y</v>
      </c>
    </row>
    <row r="157" spans="1:59" x14ac:dyDescent="0.25">
      <c r="A157" s="29">
        <v>142</v>
      </c>
      <c r="B157" s="110">
        <v>2000820100148</v>
      </c>
      <c r="C157" s="111" t="s">
        <v>315</v>
      </c>
      <c r="D157" s="131">
        <v>5</v>
      </c>
      <c r="E157" s="131">
        <v>4</v>
      </c>
      <c r="F157" s="131">
        <v>4</v>
      </c>
      <c r="G157" s="131">
        <v>3</v>
      </c>
      <c r="H157" s="131">
        <v>3</v>
      </c>
      <c r="I157" s="132"/>
      <c r="J157" s="131">
        <v>3</v>
      </c>
      <c r="K157" s="131">
        <v>5</v>
      </c>
      <c r="L157" s="131">
        <v>2</v>
      </c>
      <c r="M157" s="131">
        <v>5</v>
      </c>
      <c r="N157" s="131">
        <v>2</v>
      </c>
      <c r="O157" s="132"/>
      <c r="P157" s="131">
        <v>5</v>
      </c>
      <c r="Q157" s="131">
        <v>5</v>
      </c>
      <c r="R157" s="131">
        <v>2</v>
      </c>
      <c r="S157" s="131">
        <v>5</v>
      </c>
      <c r="T157" s="131">
        <v>5</v>
      </c>
      <c r="U157" s="132"/>
      <c r="V157" s="131">
        <v>5</v>
      </c>
      <c r="W157" s="131">
        <v>1</v>
      </c>
      <c r="X157" s="131">
        <v>3</v>
      </c>
      <c r="Y157" s="131">
        <v>5</v>
      </c>
      <c r="Z157" s="131">
        <v>5</v>
      </c>
      <c r="AA157" s="132"/>
      <c r="AB157" s="131">
        <v>4</v>
      </c>
      <c r="AC157" s="131">
        <v>2</v>
      </c>
      <c r="AD157" s="131">
        <v>3</v>
      </c>
      <c r="AE157" s="131">
        <v>5</v>
      </c>
      <c r="AF157" s="131">
        <v>3</v>
      </c>
      <c r="AI157" s="20">
        <f t="shared" si="50"/>
        <v>22</v>
      </c>
      <c r="AJ157" s="20">
        <f t="shared" si="51"/>
        <v>25</v>
      </c>
      <c r="AK157" s="20">
        <f t="shared" si="52"/>
        <v>88</v>
      </c>
      <c r="AL157" s="20">
        <f t="shared" si="53"/>
        <v>3</v>
      </c>
      <c r="AM157" s="20" t="str">
        <f t="shared" si="54"/>
        <v>Y</v>
      </c>
      <c r="AN157" s="20">
        <f t="shared" si="55"/>
        <v>17</v>
      </c>
      <c r="AO157" s="20">
        <f t="shared" si="56"/>
        <v>25</v>
      </c>
      <c r="AP157" s="20">
        <f t="shared" si="57"/>
        <v>68</v>
      </c>
      <c r="AQ157" s="20">
        <f t="shared" si="58"/>
        <v>3</v>
      </c>
      <c r="AR157" s="20" t="str">
        <f t="shared" si="59"/>
        <v>Y</v>
      </c>
      <c r="AS157" s="20">
        <f t="shared" si="60"/>
        <v>14</v>
      </c>
      <c r="AT157" s="20">
        <f t="shared" si="61"/>
        <v>25</v>
      </c>
      <c r="AU157" s="20">
        <f t="shared" si="62"/>
        <v>56</v>
      </c>
      <c r="AV157" s="20">
        <f t="shared" si="63"/>
        <v>2</v>
      </c>
      <c r="AW157" s="20" t="str">
        <f t="shared" si="64"/>
        <v>N</v>
      </c>
      <c r="AX157" s="20">
        <f t="shared" si="65"/>
        <v>23</v>
      </c>
      <c r="AY157" s="20">
        <f t="shared" si="66"/>
        <v>25</v>
      </c>
      <c r="AZ157" s="20">
        <f t="shared" si="67"/>
        <v>92</v>
      </c>
      <c r="BA157" s="20">
        <f t="shared" si="68"/>
        <v>3</v>
      </c>
      <c r="BB157" s="20" t="str">
        <f t="shared" si="69"/>
        <v>Y</v>
      </c>
      <c r="BC157" s="20">
        <f t="shared" si="70"/>
        <v>18</v>
      </c>
      <c r="BD157" s="20">
        <f t="shared" si="71"/>
        <v>25</v>
      </c>
      <c r="BE157" s="20">
        <f t="shared" si="72"/>
        <v>72</v>
      </c>
      <c r="BF157" s="20">
        <f t="shared" si="73"/>
        <v>3</v>
      </c>
      <c r="BG157" s="20" t="str">
        <f t="shared" si="74"/>
        <v>Y</v>
      </c>
    </row>
    <row r="158" spans="1:59" x14ac:dyDescent="0.25">
      <c r="A158" s="29">
        <v>143</v>
      </c>
      <c r="B158" s="110">
        <v>2000820100149</v>
      </c>
      <c r="C158" s="111" t="s">
        <v>316</v>
      </c>
      <c r="D158" s="131">
        <v>5</v>
      </c>
      <c r="E158" s="131">
        <v>5</v>
      </c>
      <c r="F158" s="131">
        <v>3</v>
      </c>
      <c r="G158" s="131">
        <v>4</v>
      </c>
      <c r="H158" s="131">
        <v>4</v>
      </c>
      <c r="I158" s="132"/>
      <c r="J158" s="131">
        <v>4</v>
      </c>
      <c r="K158" s="131">
        <v>5</v>
      </c>
      <c r="L158" s="131">
        <v>3</v>
      </c>
      <c r="M158" s="131">
        <v>5</v>
      </c>
      <c r="N158" s="131">
        <v>3</v>
      </c>
      <c r="O158" s="132"/>
      <c r="P158" s="131">
        <v>3</v>
      </c>
      <c r="Q158" s="131">
        <v>3</v>
      </c>
      <c r="R158" s="131">
        <v>3</v>
      </c>
      <c r="S158" s="131">
        <v>3</v>
      </c>
      <c r="T158" s="131">
        <v>2</v>
      </c>
      <c r="U158" s="132"/>
      <c r="V158" s="131">
        <v>5</v>
      </c>
      <c r="W158" s="131">
        <v>2</v>
      </c>
      <c r="X158" s="131">
        <v>4</v>
      </c>
      <c r="Y158" s="131">
        <v>5</v>
      </c>
      <c r="Z158" s="131">
        <v>5</v>
      </c>
      <c r="AA158" s="132"/>
      <c r="AB158" s="131">
        <v>3</v>
      </c>
      <c r="AC158" s="131">
        <v>3</v>
      </c>
      <c r="AD158" s="131">
        <v>4</v>
      </c>
      <c r="AE158" s="131">
        <v>5</v>
      </c>
      <c r="AF158" s="131">
        <v>2</v>
      </c>
      <c r="AI158" s="20">
        <f t="shared" si="50"/>
        <v>20</v>
      </c>
      <c r="AJ158" s="20">
        <f t="shared" si="51"/>
        <v>25</v>
      </c>
      <c r="AK158" s="20">
        <f t="shared" si="52"/>
        <v>80</v>
      </c>
      <c r="AL158" s="20">
        <f t="shared" si="53"/>
        <v>3</v>
      </c>
      <c r="AM158" s="20" t="str">
        <f t="shared" si="54"/>
        <v>Y</v>
      </c>
      <c r="AN158" s="20">
        <f t="shared" si="55"/>
        <v>18</v>
      </c>
      <c r="AO158" s="20">
        <f t="shared" si="56"/>
        <v>25</v>
      </c>
      <c r="AP158" s="20">
        <f t="shared" si="57"/>
        <v>72</v>
      </c>
      <c r="AQ158" s="20">
        <f t="shared" si="58"/>
        <v>3</v>
      </c>
      <c r="AR158" s="20" t="str">
        <f t="shared" si="59"/>
        <v>Y</v>
      </c>
      <c r="AS158" s="20">
        <f t="shared" si="60"/>
        <v>17</v>
      </c>
      <c r="AT158" s="20">
        <f t="shared" si="61"/>
        <v>25</v>
      </c>
      <c r="AU158" s="20">
        <f t="shared" si="62"/>
        <v>68</v>
      </c>
      <c r="AV158" s="20">
        <f t="shared" si="63"/>
        <v>3</v>
      </c>
      <c r="AW158" s="20" t="str">
        <f t="shared" si="64"/>
        <v>Y</v>
      </c>
      <c r="AX158" s="20">
        <f t="shared" si="65"/>
        <v>22</v>
      </c>
      <c r="AY158" s="20">
        <f t="shared" si="66"/>
        <v>25</v>
      </c>
      <c r="AZ158" s="20">
        <f t="shared" si="67"/>
        <v>88</v>
      </c>
      <c r="BA158" s="20">
        <f t="shared" si="68"/>
        <v>3</v>
      </c>
      <c r="BB158" s="20" t="str">
        <f t="shared" si="69"/>
        <v>Y</v>
      </c>
      <c r="BC158" s="20">
        <f t="shared" si="70"/>
        <v>16</v>
      </c>
      <c r="BD158" s="20">
        <f t="shared" si="71"/>
        <v>25</v>
      </c>
      <c r="BE158" s="20">
        <f t="shared" si="72"/>
        <v>64</v>
      </c>
      <c r="BF158" s="20">
        <f t="shared" si="73"/>
        <v>3</v>
      </c>
      <c r="BG158" s="20" t="str">
        <f t="shared" si="74"/>
        <v>Y</v>
      </c>
    </row>
    <row r="159" spans="1:59" x14ac:dyDescent="0.25">
      <c r="A159" s="29">
        <v>144</v>
      </c>
      <c r="B159" s="110">
        <v>2000820100150</v>
      </c>
      <c r="C159" s="111" t="s">
        <v>317</v>
      </c>
      <c r="D159" s="131">
        <v>5</v>
      </c>
      <c r="E159" s="131">
        <v>5</v>
      </c>
      <c r="F159" s="131">
        <v>4</v>
      </c>
      <c r="G159" s="131">
        <v>3</v>
      </c>
      <c r="H159" s="131">
        <v>3</v>
      </c>
      <c r="I159" s="132"/>
      <c r="J159" s="131">
        <v>3</v>
      </c>
      <c r="K159" s="131">
        <v>5</v>
      </c>
      <c r="L159" s="131">
        <v>3</v>
      </c>
      <c r="M159" s="131">
        <v>5</v>
      </c>
      <c r="N159" s="131">
        <v>3</v>
      </c>
      <c r="O159" s="132"/>
      <c r="P159" s="131">
        <v>5</v>
      </c>
      <c r="Q159" s="131">
        <v>5</v>
      </c>
      <c r="R159" s="131">
        <v>3</v>
      </c>
      <c r="S159" s="131">
        <v>4</v>
      </c>
      <c r="T159" s="131">
        <v>5</v>
      </c>
      <c r="U159" s="132"/>
      <c r="V159" s="131">
        <v>5</v>
      </c>
      <c r="W159" s="131">
        <v>1</v>
      </c>
      <c r="X159" s="131">
        <v>3</v>
      </c>
      <c r="Y159" s="131">
        <v>3</v>
      </c>
      <c r="Z159" s="131">
        <v>5</v>
      </c>
      <c r="AA159" s="132"/>
      <c r="AB159" s="131">
        <v>4</v>
      </c>
      <c r="AC159" s="131">
        <v>2</v>
      </c>
      <c r="AD159" s="131">
        <v>3</v>
      </c>
      <c r="AE159" s="131">
        <v>3</v>
      </c>
      <c r="AF159" s="131">
        <v>3</v>
      </c>
      <c r="AI159" s="20">
        <f t="shared" si="50"/>
        <v>22</v>
      </c>
      <c r="AJ159" s="20">
        <f t="shared" si="51"/>
        <v>25</v>
      </c>
      <c r="AK159" s="20">
        <f t="shared" si="52"/>
        <v>88</v>
      </c>
      <c r="AL159" s="20">
        <f t="shared" si="53"/>
        <v>3</v>
      </c>
      <c r="AM159" s="20" t="str">
        <f t="shared" si="54"/>
        <v>Y</v>
      </c>
      <c r="AN159" s="20">
        <f t="shared" si="55"/>
        <v>18</v>
      </c>
      <c r="AO159" s="20">
        <f t="shared" si="56"/>
        <v>25</v>
      </c>
      <c r="AP159" s="20">
        <f t="shared" si="57"/>
        <v>72</v>
      </c>
      <c r="AQ159" s="20">
        <f t="shared" si="58"/>
        <v>3</v>
      </c>
      <c r="AR159" s="20" t="str">
        <f t="shared" si="59"/>
        <v>Y</v>
      </c>
      <c r="AS159" s="20">
        <f t="shared" si="60"/>
        <v>16</v>
      </c>
      <c r="AT159" s="20">
        <f t="shared" si="61"/>
        <v>25</v>
      </c>
      <c r="AU159" s="20">
        <f t="shared" si="62"/>
        <v>64</v>
      </c>
      <c r="AV159" s="20">
        <f t="shared" si="63"/>
        <v>3</v>
      </c>
      <c r="AW159" s="20" t="str">
        <f t="shared" si="64"/>
        <v>Y</v>
      </c>
      <c r="AX159" s="20">
        <f t="shared" si="65"/>
        <v>18</v>
      </c>
      <c r="AY159" s="20">
        <f t="shared" si="66"/>
        <v>25</v>
      </c>
      <c r="AZ159" s="20">
        <f t="shared" si="67"/>
        <v>72</v>
      </c>
      <c r="BA159" s="20">
        <f t="shared" si="68"/>
        <v>3</v>
      </c>
      <c r="BB159" s="20" t="str">
        <f t="shared" si="69"/>
        <v>Y</v>
      </c>
      <c r="BC159" s="20">
        <f t="shared" si="70"/>
        <v>19</v>
      </c>
      <c r="BD159" s="20">
        <f t="shared" si="71"/>
        <v>25</v>
      </c>
      <c r="BE159" s="20">
        <f t="shared" si="72"/>
        <v>76</v>
      </c>
      <c r="BF159" s="20">
        <f t="shared" si="73"/>
        <v>3</v>
      </c>
      <c r="BG159" s="20" t="str">
        <f t="shared" si="74"/>
        <v>Y</v>
      </c>
    </row>
    <row r="160" spans="1:59" x14ac:dyDescent="0.25">
      <c r="A160" s="29">
        <v>145</v>
      </c>
      <c r="B160" s="110">
        <v>2000820100151</v>
      </c>
      <c r="C160" s="111" t="s">
        <v>318</v>
      </c>
      <c r="D160" s="131">
        <v>5</v>
      </c>
      <c r="E160" s="131">
        <v>2</v>
      </c>
      <c r="F160" s="131">
        <v>1</v>
      </c>
      <c r="G160" s="131">
        <v>4</v>
      </c>
      <c r="H160" s="131">
        <v>5</v>
      </c>
      <c r="I160" s="132"/>
      <c r="J160" s="131">
        <v>4</v>
      </c>
      <c r="K160" s="131">
        <v>5</v>
      </c>
      <c r="L160" s="131">
        <v>1</v>
      </c>
      <c r="M160" s="131">
        <v>5</v>
      </c>
      <c r="N160" s="131">
        <v>4</v>
      </c>
      <c r="O160" s="132"/>
      <c r="P160" s="131">
        <v>4</v>
      </c>
      <c r="Q160" s="131">
        <v>4</v>
      </c>
      <c r="R160" s="131">
        <v>1</v>
      </c>
      <c r="S160" s="131">
        <v>3</v>
      </c>
      <c r="T160" s="131">
        <v>4</v>
      </c>
      <c r="U160" s="132"/>
      <c r="V160" s="131">
        <v>5</v>
      </c>
      <c r="W160" s="131">
        <v>2</v>
      </c>
      <c r="X160" s="131">
        <v>4</v>
      </c>
      <c r="Y160" s="131">
        <v>5</v>
      </c>
      <c r="Z160" s="131">
        <v>5</v>
      </c>
      <c r="AA160" s="132"/>
      <c r="AB160" s="131">
        <v>3</v>
      </c>
      <c r="AC160" s="131">
        <v>1</v>
      </c>
      <c r="AD160" s="131">
        <v>4</v>
      </c>
      <c r="AE160" s="131">
        <v>5</v>
      </c>
      <c r="AF160" s="131">
        <v>4</v>
      </c>
      <c r="AI160" s="20">
        <f t="shared" si="50"/>
        <v>21</v>
      </c>
      <c r="AJ160" s="20">
        <f t="shared" si="51"/>
        <v>25</v>
      </c>
      <c r="AK160" s="20">
        <f t="shared" si="52"/>
        <v>84</v>
      </c>
      <c r="AL160" s="20">
        <f t="shared" si="53"/>
        <v>3</v>
      </c>
      <c r="AM160" s="20" t="str">
        <f t="shared" si="54"/>
        <v>Y</v>
      </c>
      <c r="AN160" s="20">
        <f t="shared" si="55"/>
        <v>14</v>
      </c>
      <c r="AO160" s="20">
        <f t="shared" si="56"/>
        <v>25</v>
      </c>
      <c r="AP160" s="20">
        <f t="shared" si="57"/>
        <v>56</v>
      </c>
      <c r="AQ160" s="20">
        <f t="shared" si="58"/>
        <v>2</v>
      </c>
      <c r="AR160" s="20" t="str">
        <f t="shared" si="59"/>
        <v>N</v>
      </c>
      <c r="AS160" s="20">
        <f t="shared" si="60"/>
        <v>11</v>
      </c>
      <c r="AT160" s="20">
        <f t="shared" si="61"/>
        <v>25</v>
      </c>
      <c r="AU160" s="20">
        <f t="shared" si="62"/>
        <v>44</v>
      </c>
      <c r="AV160" s="20">
        <f t="shared" si="63"/>
        <v>2</v>
      </c>
      <c r="AW160" s="20" t="str">
        <f t="shared" si="64"/>
        <v>N</v>
      </c>
      <c r="AX160" s="20">
        <f t="shared" si="65"/>
        <v>22</v>
      </c>
      <c r="AY160" s="20">
        <f t="shared" si="66"/>
        <v>25</v>
      </c>
      <c r="AZ160" s="20">
        <f t="shared" si="67"/>
        <v>88</v>
      </c>
      <c r="BA160" s="20">
        <f t="shared" si="68"/>
        <v>3</v>
      </c>
      <c r="BB160" s="20" t="str">
        <f t="shared" si="69"/>
        <v>Y</v>
      </c>
      <c r="BC160" s="20">
        <f t="shared" si="70"/>
        <v>22</v>
      </c>
      <c r="BD160" s="20">
        <f t="shared" si="71"/>
        <v>25</v>
      </c>
      <c r="BE160" s="20">
        <f t="shared" si="72"/>
        <v>88</v>
      </c>
      <c r="BF160" s="20">
        <f t="shared" si="73"/>
        <v>3</v>
      </c>
      <c r="BG160" s="20" t="str">
        <f t="shared" si="74"/>
        <v>Y</v>
      </c>
    </row>
    <row r="161" spans="1:59" x14ac:dyDescent="0.25">
      <c r="A161" s="29">
        <v>146</v>
      </c>
      <c r="B161" s="110">
        <v>2000820100152</v>
      </c>
      <c r="C161" s="111" t="s">
        <v>319</v>
      </c>
      <c r="D161" s="131">
        <v>5</v>
      </c>
      <c r="E161" s="131">
        <v>4</v>
      </c>
      <c r="F161" s="131">
        <v>2</v>
      </c>
      <c r="G161" s="131">
        <v>3</v>
      </c>
      <c r="H161" s="131">
        <v>4</v>
      </c>
      <c r="I161" s="132"/>
      <c r="J161" s="131">
        <v>3</v>
      </c>
      <c r="K161" s="131">
        <v>5</v>
      </c>
      <c r="L161" s="131">
        <v>2</v>
      </c>
      <c r="M161" s="131">
        <v>5</v>
      </c>
      <c r="N161" s="131">
        <v>4</v>
      </c>
      <c r="O161" s="132"/>
      <c r="P161" s="131">
        <v>5</v>
      </c>
      <c r="Q161" s="131">
        <v>5</v>
      </c>
      <c r="R161" s="131">
        <v>2</v>
      </c>
      <c r="S161" s="131">
        <v>5</v>
      </c>
      <c r="T161" s="131">
        <v>4</v>
      </c>
      <c r="U161" s="132"/>
      <c r="V161" s="131">
        <v>5</v>
      </c>
      <c r="W161" s="131">
        <v>1</v>
      </c>
      <c r="X161" s="131">
        <v>3</v>
      </c>
      <c r="Y161" s="131">
        <v>5</v>
      </c>
      <c r="Z161" s="131">
        <v>5</v>
      </c>
      <c r="AA161" s="132"/>
      <c r="AB161" s="131">
        <v>4</v>
      </c>
      <c r="AC161" s="131">
        <v>2</v>
      </c>
      <c r="AD161" s="131">
        <v>3</v>
      </c>
      <c r="AE161" s="131">
        <v>5</v>
      </c>
      <c r="AF161" s="131">
        <v>4</v>
      </c>
      <c r="AI161" s="20">
        <f t="shared" si="50"/>
        <v>22</v>
      </c>
      <c r="AJ161" s="20">
        <f t="shared" si="51"/>
        <v>25</v>
      </c>
      <c r="AK161" s="20">
        <f t="shared" si="52"/>
        <v>88</v>
      </c>
      <c r="AL161" s="20">
        <f t="shared" si="53"/>
        <v>3</v>
      </c>
      <c r="AM161" s="20" t="str">
        <f t="shared" si="54"/>
        <v>Y</v>
      </c>
      <c r="AN161" s="20">
        <f t="shared" si="55"/>
        <v>17</v>
      </c>
      <c r="AO161" s="20">
        <f t="shared" si="56"/>
        <v>25</v>
      </c>
      <c r="AP161" s="20">
        <f t="shared" si="57"/>
        <v>68</v>
      </c>
      <c r="AQ161" s="20">
        <f t="shared" si="58"/>
        <v>3</v>
      </c>
      <c r="AR161" s="20" t="str">
        <f t="shared" si="59"/>
        <v>Y</v>
      </c>
      <c r="AS161" s="20">
        <f t="shared" si="60"/>
        <v>12</v>
      </c>
      <c r="AT161" s="20">
        <f t="shared" si="61"/>
        <v>25</v>
      </c>
      <c r="AU161" s="20">
        <f t="shared" si="62"/>
        <v>48</v>
      </c>
      <c r="AV161" s="20">
        <f t="shared" si="63"/>
        <v>2</v>
      </c>
      <c r="AW161" s="20" t="str">
        <f t="shared" si="64"/>
        <v>N</v>
      </c>
      <c r="AX161" s="20">
        <f t="shared" si="65"/>
        <v>23</v>
      </c>
      <c r="AY161" s="20">
        <f t="shared" si="66"/>
        <v>25</v>
      </c>
      <c r="AZ161" s="20">
        <f t="shared" si="67"/>
        <v>92</v>
      </c>
      <c r="BA161" s="20">
        <f t="shared" si="68"/>
        <v>3</v>
      </c>
      <c r="BB161" s="20" t="str">
        <f t="shared" si="69"/>
        <v>Y</v>
      </c>
      <c r="BC161" s="20">
        <f t="shared" si="70"/>
        <v>21</v>
      </c>
      <c r="BD161" s="20">
        <f t="shared" si="71"/>
        <v>25</v>
      </c>
      <c r="BE161" s="20">
        <f t="shared" si="72"/>
        <v>84</v>
      </c>
      <c r="BF161" s="20">
        <f t="shared" si="73"/>
        <v>3</v>
      </c>
      <c r="BG161" s="20" t="str">
        <f t="shared" si="74"/>
        <v>Y</v>
      </c>
    </row>
    <row r="162" spans="1:59" x14ac:dyDescent="0.25">
      <c r="A162" s="130">
        <v>147</v>
      </c>
      <c r="B162" s="110">
        <v>2000820100153</v>
      </c>
      <c r="C162" s="111" t="s">
        <v>320</v>
      </c>
      <c r="D162" s="131">
        <v>5</v>
      </c>
      <c r="E162" s="131">
        <v>2</v>
      </c>
      <c r="F162" s="131">
        <v>3</v>
      </c>
      <c r="G162" s="131">
        <v>4</v>
      </c>
      <c r="H162" s="131">
        <v>3</v>
      </c>
      <c r="I162" s="132"/>
      <c r="J162" s="131">
        <v>4</v>
      </c>
      <c r="K162" s="131">
        <v>5</v>
      </c>
      <c r="L162" s="131">
        <v>1</v>
      </c>
      <c r="M162" s="131">
        <v>5</v>
      </c>
      <c r="N162" s="131">
        <v>4</v>
      </c>
      <c r="O162" s="132"/>
      <c r="P162" s="131">
        <v>3</v>
      </c>
      <c r="Q162" s="131">
        <v>5</v>
      </c>
      <c r="R162" s="131">
        <v>1</v>
      </c>
      <c r="S162" s="131">
        <v>5</v>
      </c>
      <c r="T162" s="131">
        <v>4</v>
      </c>
      <c r="U162" s="132"/>
      <c r="V162" s="131">
        <v>5</v>
      </c>
      <c r="W162" s="131">
        <v>2</v>
      </c>
      <c r="X162" s="131">
        <v>4</v>
      </c>
      <c r="Y162" s="131">
        <v>5</v>
      </c>
      <c r="Z162" s="131">
        <v>5</v>
      </c>
      <c r="AA162" s="132"/>
      <c r="AB162" s="131">
        <v>3</v>
      </c>
      <c r="AC162" s="131">
        <v>1</v>
      </c>
      <c r="AD162" s="131">
        <v>4</v>
      </c>
      <c r="AE162" s="131">
        <v>5</v>
      </c>
      <c r="AF162" s="131">
        <v>4</v>
      </c>
      <c r="AI162" s="20">
        <f t="shared" si="50"/>
        <v>20</v>
      </c>
      <c r="AJ162" s="20">
        <f t="shared" si="51"/>
        <v>25</v>
      </c>
      <c r="AK162" s="20">
        <f t="shared" si="52"/>
        <v>80</v>
      </c>
      <c r="AL162" s="20">
        <f t="shared" si="53"/>
        <v>3</v>
      </c>
      <c r="AM162" s="20" t="str">
        <f t="shared" si="54"/>
        <v>Y</v>
      </c>
      <c r="AN162" s="20">
        <f t="shared" si="55"/>
        <v>15</v>
      </c>
      <c r="AO162" s="20">
        <f t="shared" si="56"/>
        <v>25</v>
      </c>
      <c r="AP162" s="20">
        <f t="shared" si="57"/>
        <v>60</v>
      </c>
      <c r="AQ162" s="20">
        <f t="shared" si="58"/>
        <v>3</v>
      </c>
      <c r="AR162" s="20" t="str">
        <f t="shared" si="59"/>
        <v>Y</v>
      </c>
      <c r="AS162" s="20">
        <f t="shared" si="60"/>
        <v>13</v>
      </c>
      <c r="AT162" s="20">
        <f t="shared" si="61"/>
        <v>25</v>
      </c>
      <c r="AU162" s="20">
        <f t="shared" si="62"/>
        <v>52</v>
      </c>
      <c r="AV162" s="20">
        <f t="shared" si="63"/>
        <v>2</v>
      </c>
      <c r="AW162" s="20" t="str">
        <f t="shared" si="64"/>
        <v>N</v>
      </c>
      <c r="AX162" s="20">
        <f t="shared" si="65"/>
        <v>24</v>
      </c>
      <c r="AY162" s="20">
        <f t="shared" si="66"/>
        <v>25</v>
      </c>
      <c r="AZ162" s="20">
        <f t="shared" si="67"/>
        <v>96</v>
      </c>
      <c r="BA162" s="20">
        <f t="shared" si="68"/>
        <v>3</v>
      </c>
      <c r="BB162" s="20" t="str">
        <f t="shared" si="69"/>
        <v>Y</v>
      </c>
      <c r="BC162" s="20">
        <f t="shared" si="70"/>
        <v>20</v>
      </c>
      <c r="BD162" s="20">
        <f t="shared" si="71"/>
        <v>25</v>
      </c>
      <c r="BE162" s="20">
        <f t="shared" si="72"/>
        <v>80</v>
      </c>
      <c r="BF162" s="20">
        <f t="shared" si="73"/>
        <v>3</v>
      </c>
      <c r="BG162" s="20" t="str">
        <f t="shared" si="74"/>
        <v>Y</v>
      </c>
    </row>
    <row r="163" spans="1:59" x14ac:dyDescent="0.25">
      <c r="A163" s="130">
        <v>148</v>
      </c>
      <c r="B163" s="110">
        <v>2000820100154</v>
      </c>
      <c r="C163" s="111" t="s">
        <v>321</v>
      </c>
      <c r="D163" s="131">
        <v>5</v>
      </c>
      <c r="E163" s="131">
        <v>5</v>
      </c>
      <c r="F163" s="131">
        <v>3</v>
      </c>
      <c r="G163" s="131">
        <v>4</v>
      </c>
      <c r="H163" s="131">
        <v>4</v>
      </c>
      <c r="I163" s="132"/>
      <c r="J163" s="131">
        <v>4</v>
      </c>
      <c r="K163" s="131">
        <v>3</v>
      </c>
      <c r="L163" s="131">
        <v>2</v>
      </c>
      <c r="M163" s="131">
        <v>3</v>
      </c>
      <c r="N163" s="131">
        <v>3</v>
      </c>
      <c r="O163" s="132"/>
      <c r="P163" s="131">
        <v>5</v>
      </c>
      <c r="Q163" s="131">
        <v>5</v>
      </c>
      <c r="R163" s="131">
        <v>2</v>
      </c>
      <c r="S163" s="131">
        <v>4</v>
      </c>
      <c r="T163" s="131">
        <v>5</v>
      </c>
      <c r="U163" s="132"/>
      <c r="V163" s="131">
        <v>3</v>
      </c>
      <c r="W163" s="131">
        <v>1</v>
      </c>
      <c r="X163" s="131">
        <v>4</v>
      </c>
      <c r="Y163" s="131">
        <v>5</v>
      </c>
      <c r="Z163" s="131">
        <v>3</v>
      </c>
      <c r="AA163" s="132"/>
      <c r="AB163" s="131">
        <v>3</v>
      </c>
      <c r="AC163" s="131">
        <v>2</v>
      </c>
      <c r="AD163" s="131">
        <v>3</v>
      </c>
      <c r="AE163" s="131">
        <v>3</v>
      </c>
      <c r="AF163" s="131">
        <v>5</v>
      </c>
      <c r="AI163" s="20">
        <f t="shared" si="50"/>
        <v>20</v>
      </c>
      <c r="AJ163" s="20">
        <f t="shared" si="51"/>
        <v>25</v>
      </c>
      <c r="AK163" s="20">
        <f t="shared" si="52"/>
        <v>80</v>
      </c>
      <c r="AL163" s="20">
        <f t="shared" si="53"/>
        <v>3</v>
      </c>
      <c r="AM163" s="20" t="str">
        <f t="shared" si="54"/>
        <v>Y</v>
      </c>
      <c r="AN163" s="20">
        <f t="shared" si="55"/>
        <v>16</v>
      </c>
      <c r="AO163" s="20">
        <f t="shared" si="56"/>
        <v>25</v>
      </c>
      <c r="AP163" s="20">
        <f t="shared" si="57"/>
        <v>64</v>
      </c>
      <c r="AQ163" s="20">
        <f t="shared" si="58"/>
        <v>3</v>
      </c>
      <c r="AR163" s="20" t="str">
        <f t="shared" si="59"/>
        <v>Y</v>
      </c>
      <c r="AS163" s="20">
        <f t="shared" si="60"/>
        <v>14</v>
      </c>
      <c r="AT163" s="20">
        <f t="shared" si="61"/>
        <v>25</v>
      </c>
      <c r="AU163" s="20">
        <f t="shared" si="62"/>
        <v>56</v>
      </c>
      <c r="AV163" s="20">
        <f t="shared" si="63"/>
        <v>2</v>
      </c>
      <c r="AW163" s="20" t="str">
        <f t="shared" si="64"/>
        <v>N</v>
      </c>
      <c r="AX163" s="20">
        <f t="shared" si="65"/>
        <v>19</v>
      </c>
      <c r="AY163" s="20">
        <f t="shared" si="66"/>
        <v>25</v>
      </c>
      <c r="AZ163" s="20">
        <f t="shared" si="67"/>
        <v>76</v>
      </c>
      <c r="BA163" s="20">
        <f t="shared" si="68"/>
        <v>3</v>
      </c>
      <c r="BB163" s="20" t="str">
        <f t="shared" si="69"/>
        <v>Y</v>
      </c>
      <c r="BC163" s="20">
        <f t="shared" si="70"/>
        <v>20</v>
      </c>
      <c r="BD163" s="20">
        <f t="shared" si="71"/>
        <v>25</v>
      </c>
      <c r="BE163" s="20">
        <f t="shared" si="72"/>
        <v>80</v>
      </c>
      <c r="BF163" s="20">
        <f t="shared" si="73"/>
        <v>3</v>
      </c>
      <c r="BG163" s="20" t="str">
        <f t="shared" si="74"/>
        <v>Y</v>
      </c>
    </row>
    <row r="164" spans="1:59" x14ac:dyDescent="0.25">
      <c r="A164" s="29">
        <v>149</v>
      </c>
      <c r="B164" s="110">
        <v>2000820100155</v>
      </c>
      <c r="C164" s="111" t="s">
        <v>322</v>
      </c>
      <c r="D164" s="131">
        <v>5</v>
      </c>
      <c r="E164" s="131">
        <v>5</v>
      </c>
      <c r="F164" s="131">
        <v>1</v>
      </c>
      <c r="G164" s="131">
        <v>5</v>
      </c>
      <c r="H164" s="131">
        <v>5</v>
      </c>
      <c r="I164" s="132"/>
      <c r="J164" s="131">
        <v>5</v>
      </c>
      <c r="K164" s="131">
        <v>5</v>
      </c>
      <c r="L164" s="131">
        <v>1</v>
      </c>
      <c r="M164" s="131">
        <v>5</v>
      </c>
      <c r="N164" s="131">
        <v>3</v>
      </c>
      <c r="O164" s="132"/>
      <c r="P164" s="131">
        <v>4</v>
      </c>
      <c r="Q164" s="131">
        <v>4</v>
      </c>
      <c r="R164" s="131">
        <v>1</v>
      </c>
      <c r="S164" s="131">
        <v>5</v>
      </c>
      <c r="T164" s="131">
        <v>5</v>
      </c>
      <c r="U164" s="132"/>
      <c r="V164" s="131">
        <v>5</v>
      </c>
      <c r="W164" s="131">
        <v>2</v>
      </c>
      <c r="X164" s="131">
        <v>5</v>
      </c>
      <c r="Y164" s="131">
        <v>5</v>
      </c>
      <c r="Z164" s="131">
        <v>5</v>
      </c>
      <c r="AA164" s="132"/>
      <c r="AB164" s="131">
        <v>5</v>
      </c>
      <c r="AC164" s="131">
        <v>3</v>
      </c>
      <c r="AD164" s="131">
        <v>4</v>
      </c>
      <c r="AE164" s="131">
        <v>4</v>
      </c>
      <c r="AF164" s="131">
        <v>4</v>
      </c>
      <c r="AI164" s="20">
        <f t="shared" si="50"/>
        <v>24</v>
      </c>
      <c r="AJ164" s="20">
        <f t="shared" si="51"/>
        <v>25</v>
      </c>
      <c r="AK164" s="20">
        <f t="shared" si="52"/>
        <v>96</v>
      </c>
      <c r="AL164" s="20">
        <f t="shared" si="53"/>
        <v>3</v>
      </c>
      <c r="AM164" s="20" t="str">
        <f t="shared" si="54"/>
        <v>Y</v>
      </c>
      <c r="AN164" s="20">
        <f t="shared" si="55"/>
        <v>19</v>
      </c>
      <c r="AO164" s="20">
        <f t="shared" si="56"/>
        <v>25</v>
      </c>
      <c r="AP164" s="20">
        <f t="shared" si="57"/>
        <v>76</v>
      </c>
      <c r="AQ164" s="20">
        <f t="shared" si="58"/>
        <v>3</v>
      </c>
      <c r="AR164" s="20" t="str">
        <f t="shared" si="59"/>
        <v>Y</v>
      </c>
      <c r="AS164" s="20">
        <f t="shared" si="60"/>
        <v>12</v>
      </c>
      <c r="AT164" s="20">
        <f t="shared" si="61"/>
        <v>25</v>
      </c>
      <c r="AU164" s="20">
        <f t="shared" si="62"/>
        <v>48</v>
      </c>
      <c r="AV164" s="20">
        <f t="shared" si="63"/>
        <v>2</v>
      </c>
      <c r="AW164" s="20" t="str">
        <f t="shared" si="64"/>
        <v>N</v>
      </c>
      <c r="AX164" s="20">
        <f t="shared" si="65"/>
        <v>24</v>
      </c>
      <c r="AY164" s="20">
        <f t="shared" si="66"/>
        <v>25</v>
      </c>
      <c r="AZ164" s="20">
        <f t="shared" si="67"/>
        <v>96</v>
      </c>
      <c r="BA164" s="20">
        <f t="shared" si="68"/>
        <v>3</v>
      </c>
      <c r="BB164" s="20" t="str">
        <f t="shared" si="69"/>
        <v>Y</v>
      </c>
      <c r="BC164" s="20">
        <f t="shared" si="70"/>
        <v>22</v>
      </c>
      <c r="BD164" s="20">
        <f t="shared" si="71"/>
        <v>25</v>
      </c>
      <c r="BE164" s="20">
        <f t="shared" si="72"/>
        <v>88</v>
      </c>
      <c r="BF164" s="20">
        <f t="shared" si="73"/>
        <v>3</v>
      </c>
      <c r="BG164" s="20" t="str">
        <f t="shared" si="74"/>
        <v>Y</v>
      </c>
    </row>
    <row r="165" spans="1:59" x14ac:dyDescent="0.25">
      <c r="A165" s="29">
        <v>150</v>
      </c>
      <c r="B165" s="110">
        <v>2000820100156</v>
      </c>
      <c r="C165" s="111" t="s">
        <v>323</v>
      </c>
      <c r="D165" s="131">
        <v>5</v>
      </c>
      <c r="E165" s="131">
        <v>5</v>
      </c>
      <c r="F165" s="131">
        <v>2</v>
      </c>
      <c r="G165" s="131">
        <v>5</v>
      </c>
      <c r="H165" s="131">
        <v>4</v>
      </c>
      <c r="I165" s="132"/>
      <c r="J165" s="131">
        <v>5</v>
      </c>
      <c r="K165" s="131">
        <v>5</v>
      </c>
      <c r="L165" s="131">
        <v>2</v>
      </c>
      <c r="M165" s="131">
        <v>5</v>
      </c>
      <c r="N165" s="131">
        <v>3</v>
      </c>
      <c r="O165" s="132"/>
      <c r="P165" s="131">
        <v>5</v>
      </c>
      <c r="Q165" s="131">
        <v>3</v>
      </c>
      <c r="R165" s="131">
        <v>2</v>
      </c>
      <c r="S165" s="131">
        <v>5</v>
      </c>
      <c r="T165" s="131">
        <v>5</v>
      </c>
      <c r="U165" s="132"/>
      <c r="V165" s="131">
        <v>5</v>
      </c>
      <c r="W165" s="131">
        <v>4</v>
      </c>
      <c r="X165" s="131">
        <v>5</v>
      </c>
      <c r="Y165" s="131">
        <v>5</v>
      </c>
      <c r="Z165" s="131">
        <v>5</v>
      </c>
      <c r="AA165" s="132"/>
      <c r="AB165" s="131">
        <v>4</v>
      </c>
      <c r="AC165" s="131">
        <v>4</v>
      </c>
      <c r="AD165" s="131">
        <v>5</v>
      </c>
      <c r="AE165" s="131">
        <v>3</v>
      </c>
      <c r="AF165" s="131">
        <v>3</v>
      </c>
      <c r="AI165" s="20">
        <f t="shared" si="50"/>
        <v>24</v>
      </c>
      <c r="AJ165" s="20">
        <f t="shared" si="51"/>
        <v>25</v>
      </c>
      <c r="AK165" s="20">
        <f t="shared" si="52"/>
        <v>96</v>
      </c>
      <c r="AL165" s="20">
        <f t="shared" si="53"/>
        <v>3</v>
      </c>
      <c r="AM165" s="20" t="str">
        <f t="shared" si="54"/>
        <v>Y</v>
      </c>
      <c r="AN165" s="20">
        <f t="shared" si="55"/>
        <v>21</v>
      </c>
      <c r="AO165" s="20">
        <f t="shared" si="56"/>
        <v>25</v>
      </c>
      <c r="AP165" s="20">
        <f t="shared" si="57"/>
        <v>84</v>
      </c>
      <c r="AQ165" s="20">
        <f t="shared" si="58"/>
        <v>3</v>
      </c>
      <c r="AR165" s="20" t="str">
        <f t="shared" si="59"/>
        <v>Y</v>
      </c>
      <c r="AS165" s="20">
        <f t="shared" si="60"/>
        <v>16</v>
      </c>
      <c r="AT165" s="20">
        <f t="shared" si="61"/>
        <v>25</v>
      </c>
      <c r="AU165" s="20">
        <f t="shared" si="62"/>
        <v>64</v>
      </c>
      <c r="AV165" s="20">
        <f t="shared" si="63"/>
        <v>3</v>
      </c>
      <c r="AW165" s="20" t="str">
        <f t="shared" si="64"/>
        <v>Y</v>
      </c>
      <c r="AX165" s="20">
        <f t="shared" si="65"/>
        <v>23</v>
      </c>
      <c r="AY165" s="20">
        <f t="shared" si="66"/>
        <v>25</v>
      </c>
      <c r="AZ165" s="20">
        <f t="shared" si="67"/>
        <v>92</v>
      </c>
      <c r="BA165" s="20">
        <f t="shared" si="68"/>
        <v>3</v>
      </c>
      <c r="BB165" s="20" t="str">
        <f t="shared" si="69"/>
        <v>Y</v>
      </c>
      <c r="BC165" s="20">
        <f t="shared" si="70"/>
        <v>20</v>
      </c>
      <c r="BD165" s="20">
        <f t="shared" si="71"/>
        <v>25</v>
      </c>
      <c r="BE165" s="20">
        <f t="shared" si="72"/>
        <v>80</v>
      </c>
      <c r="BF165" s="20">
        <f t="shared" si="73"/>
        <v>3</v>
      </c>
      <c r="BG165" s="20" t="str">
        <f t="shared" si="74"/>
        <v>Y</v>
      </c>
    </row>
    <row r="166" spans="1:59" x14ac:dyDescent="0.25">
      <c r="A166" s="130">
        <v>151</v>
      </c>
      <c r="B166" s="110">
        <v>2000820100157</v>
      </c>
      <c r="C166" s="111" t="s">
        <v>324</v>
      </c>
      <c r="D166" s="131">
        <v>5</v>
      </c>
      <c r="E166" s="131">
        <v>4</v>
      </c>
      <c r="F166" s="131">
        <v>1</v>
      </c>
      <c r="G166" s="131">
        <v>5</v>
      </c>
      <c r="H166" s="131">
        <v>3</v>
      </c>
      <c r="I166" s="132"/>
      <c r="J166" s="131">
        <v>5</v>
      </c>
      <c r="K166" s="131">
        <v>4</v>
      </c>
      <c r="L166" s="131">
        <v>5</v>
      </c>
      <c r="M166" s="131">
        <v>5</v>
      </c>
      <c r="N166" s="131">
        <v>3</v>
      </c>
      <c r="O166" s="132"/>
      <c r="P166" s="131">
        <v>5</v>
      </c>
      <c r="Q166" s="131">
        <v>5</v>
      </c>
      <c r="R166" s="131">
        <v>5</v>
      </c>
      <c r="S166" s="131">
        <v>4</v>
      </c>
      <c r="T166" s="131">
        <v>4</v>
      </c>
      <c r="U166" s="132"/>
      <c r="V166" s="131">
        <v>5</v>
      </c>
      <c r="W166" s="131">
        <v>4</v>
      </c>
      <c r="X166" s="131">
        <v>5</v>
      </c>
      <c r="Y166" s="131">
        <v>5</v>
      </c>
      <c r="Z166" s="131">
        <v>5</v>
      </c>
      <c r="AA166" s="132"/>
      <c r="AB166" s="131">
        <v>5</v>
      </c>
      <c r="AC166" s="131">
        <v>3</v>
      </c>
      <c r="AD166" s="131">
        <v>5</v>
      </c>
      <c r="AE166" s="131">
        <v>5</v>
      </c>
      <c r="AF166" s="131">
        <v>3</v>
      </c>
      <c r="AI166" s="20">
        <f t="shared" si="50"/>
        <v>25</v>
      </c>
      <c r="AJ166" s="20">
        <f t="shared" si="51"/>
        <v>25</v>
      </c>
      <c r="AK166" s="20">
        <f t="shared" si="52"/>
        <v>100</v>
      </c>
      <c r="AL166" s="20">
        <f t="shared" si="53"/>
        <v>3</v>
      </c>
      <c r="AM166" s="20" t="str">
        <f t="shared" si="54"/>
        <v>Y</v>
      </c>
      <c r="AN166" s="20">
        <f t="shared" si="55"/>
        <v>20</v>
      </c>
      <c r="AO166" s="20">
        <f t="shared" si="56"/>
        <v>25</v>
      </c>
      <c r="AP166" s="20">
        <f t="shared" si="57"/>
        <v>80</v>
      </c>
      <c r="AQ166" s="20">
        <f t="shared" si="58"/>
        <v>3</v>
      </c>
      <c r="AR166" s="20" t="str">
        <f t="shared" si="59"/>
        <v>Y</v>
      </c>
      <c r="AS166" s="20">
        <f t="shared" si="60"/>
        <v>21</v>
      </c>
      <c r="AT166" s="20">
        <f t="shared" si="61"/>
        <v>25</v>
      </c>
      <c r="AU166" s="20">
        <f t="shared" si="62"/>
        <v>84</v>
      </c>
      <c r="AV166" s="20">
        <f t="shared" si="63"/>
        <v>3</v>
      </c>
      <c r="AW166" s="20" t="str">
        <f t="shared" si="64"/>
        <v>Y</v>
      </c>
      <c r="AX166" s="20">
        <f t="shared" si="65"/>
        <v>24</v>
      </c>
      <c r="AY166" s="20">
        <f t="shared" si="66"/>
        <v>25</v>
      </c>
      <c r="AZ166" s="20">
        <f t="shared" si="67"/>
        <v>96</v>
      </c>
      <c r="BA166" s="20">
        <f t="shared" si="68"/>
        <v>3</v>
      </c>
      <c r="BB166" s="20" t="str">
        <f t="shared" si="69"/>
        <v>Y</v>
      </c>
      <c r="BC166" s="20">
        <f t="shared" si="70"/>
        <v>18</v>
      </c>
      <c r="BD166" s="20">
        <f t="shared" si="71"/>
        <v>25</v>
      </c>
      <c r="BE166" s="20">
        <f t="shared" si="72"/>
        <v>72</v>
      </c>
      <c r="BF166" s="20">
        <f t="shared" si="73"/>
        <v>3</v>
      </c>
      <c r="BG166" s="20" t="str">
        <f t="shared" si="74"/>
        <v>Y</v>
      </c>
    </row>
    <row r="167" spans="1:59" x14ac:dyDescent="0.25">
      <c r="A167" s="130">
        <v>152</v>
      </c>
      <c r="B167" s="110">
        <v>2000820100158</v>
      </c>
      <c r="C167" s="111" t="s">
        <v>325</v>
      </c>
      <c r="D167" s="131">
        <v>5</v>
      </c>
      <c r="E167" s="131">
        <v>5</v>
      </c>
      <c r="F167" s="131">
        <v>2</v>
      </c>
      <c r="G167" s="131">
        <v>5</v>
      </c>
      <c r="H167" s="131">
        <v>4</v>
      </c>
      <c r="I167" s="132"/>
      <c r="J167" s="131">
        <v>5</v>
      </c>
      <c r="K167" s="131">
        <v>5</v>
      </c>
      <c r="L167" s="131">
        <v>3</v>
      </c>
      <c r="M167" s="131">
        <v>5</v>
      </c>
      <c r="N167" s="131">
        <v>2</v>
      </c>
      <c r="O167" s="132"/>
      <c r="P167" s="131">
        <v>5</v>
      </c>
      <c r="Q167" s="131">
        <v>5</v>
      </c>
      <c r="R167" s="131">
        <v>3</v>
      </c>
      <c r="S167" s="131">
        <v>4</v>
      </c>
      <c r="T167" s="131">
        <v>5</v>
      </c>
      <c r="U167" s="132"/>
      <c r="V167" s="131">
        <v>5</v>
      </c>
      <c r="W167" s="131">
        <v>3</v>
      </c>
      <c r="X167" s="131">
        <v>5</v>
      </c>
      <c r="Y167" s="131">
        <v>5</v>
      </c>
      <c r="Z167" s="131">
        <v>5</v>
      </c>
      <c r="AA167" s="132"/>
      <c r="AB167" s="131">
        <v>3</v>
      </c>
      <c r="AC167" s="131">
        <v>2</v>
      </c>
      <c r="AD167" s="131">
        <v>4</v>
      </c>
      <c r="AE167" s="131">
        <v>5</v>
      </c>
      <c r="AF167" s="131">
        <v>3</v>
      </c>
      <c r="AI167" s="20">
        <f t="shared" ref="AI167:AI172" si="75">SUMIFS(D167:AF167,$D$13:$AF$13,"=CO1")</f>
        <v>23</v>
      </c>
      <c r="AJ167" s="20">
        <f t="shared" ref="AJ167:AJ172" si="76">(SUMIFS($D$15:$AF$15,$D$13:$AF$13,"=CO1")-SUMIFS($D$15:$AF$15,$D$13:$AF$13,"=CO1",D167:AF167,""))</f>
        <v>25</v>
      </c>
      <c r="AK167" s="20">
        <f t="shared" ref="AK167:AK172" si="77">IF(AJ167,ROUND((AI167/AJ167)*100,2),"")</f>
        <v>92</v>
      </c>
      <c r="AL167" s="20">
        <f t="shared" ref="AL167:AL172" si="78">IF(AK167&gt;=60,3,IF(AK167&gt;=40,2,1))</f>
        <v>3</v>
      </c>
      <c r="AM167" s="20" t="str">
        <f t="shared" ref="AM167:AM172" si="79">IF(AL167=3,"Y","N")</f>
        <v>Y</v>
      </c>
      <c r="AN167" s="20">
        <f t="shared" ref="AN167:AN172" si="80">SUMIFS(D167:AF167,$D$13:$AF$13,"=CO2")</f>
        <v>20</v>
      </c>
      <c r="AO167" s="20">
        <f t="shared" ref="AO167:AO172" si="81">(SUMIFS($D$15:$AF$15,$D$13:$AF$13,"=CO2")-SUMIFS($D$15:$AF$15,$D$13:$AF$13,"=CO2",D167:AF167,""))</f>
        <v>25</v>
      </c>
      <c r="AP167" s="20">
        <f t="shared" ref="AP167:AP172" si="82">IF(AO167,ROUND((AN167/AO167)*100,2),"")</f>
        <v>80</v>
      </c>
      <c r="AQ167" s="20">
        <f t="shared" ref="AQ167:AQ172" si="83">IF(AP167&gt;=60,3,IF(AP167&gt;=40,2,1))</f>
        <v>3</v>
      </c>
      <c r="AR167" s="20" t="str">
        <f t="shared" ref="AR167:AR172" si="84">IF(AQ167=3,"Y","N")</f>
        <v>Y</v>
      </c>
      <c r="AS167" s="20">
        <f t="shared" ref="AS167:AS172" si="85">SUMIFS(D167:AF167,$D$13:$AF$13,"=CO3")</f>
        <v>17</v>
      </c>
      <c r="AT167" s="20">
        <f t="shared" ref="AT167:AT172" si="86">(SUMIFS($D$15:$AF$15,$D$13:$AF$13,"=CO3")-SUMIFS($D$15:$AF$15,$D$13:$AF$13,"=CO3",D167:AF167,""))</f>
        <v>25</v>
      </c>
      <c r="AU167" s="20">
        <f t="shared" ref="AU167:AU172" si="87">IF(AT167,ROUND((AS167/AT167)*100,2),"")</f>
        <v>68</v>
      </c>
      <c r="AV167" s="20">
        <f t="shared" ref="AV167:AV172" si="88">IF(AU167&gt;=60,3,IF(AU167&gt;=40,2,1))</f>
        <v>3</v>
      </c>
      <c r="AW167" s="20" t="str">
        <f t="shared" ref="AW167:AW172" si="89">IF(AV167=3,"Y","N")</f>
        <v>Y</v>
      </c>
      <c r="AX167" s="20">
        <f t="shared" ref="AX167:AX172" si="90">SUMIFS(D167:AF167,$D$13:$AF$13,"=CO4")</f>
        <v>24</v>
      </c>
      <c r="AY167" s="20">
        <f t="shared" ref="AY167:AY172" si="91">(SUMIFS($D$15:$AF$15,$D$13:$AF$13,"=CO4")-SUMIFS($D$15:$AF$15,$D$13:$AF$13,"=CO4",D167:AF167,""))</f>
        <v>25</v>
      </c>
      <c r="AZ167" s="20">
        <f t="shared" ref="AZ167:AZ172" si="92">IF(AY167,ROUND((AX167/AY167)*100,2),"")</f>
        <v>96</v>
      </c>
      <c r="BA167" s="20">
        <f t="shared" ref="BA167:BA172" si="93">IF(AZ167&gt;=60,3,IF(AZ167&gt;=40,2,1))</f>
        <v>3</v>
      </c>
      <c r="BB167" s="20" t="str">
        <f t="shared" ref="BB167:BB172" si="94">IF(BA167=3,"Y","N")</f>
        <v>Y</v>
      </c>
      <c r="BC167" s="20">
        <f t="shared" ref="BC167:BC172" si="95">SUMIFS(D167:AF167,$D$13:$AF$13,"=CO5")</f>
        <v>19</v>
      </c>
      <c r="BD167" s="20">
        <f t="shared" ref="BD167:BD172" si="96">(SUMIFS($D$15:$AF$15,$D$13:$AF$13,"=CO5")-SUMIFS($D$15:$AF$15,$D$13:$AF$13,"=CO5",D167:AF167,""))</f>
        <v>25</v>
      </c>
      <c r="BE167" s="20">
        <f t="shared" ref="BE167:BE172" si="97">IF(BD167,ROUND((BC167/BD167)*100,2),"")</f>
        <v>76</v>
      </c>
      <c r="BF167" s="20">
        <f t="shared" ref="BF167:BF172" si="98">IF(BE167&gt;=60,3,IF(BE167&gt;=40,2,1))</f>
        <v>3</v>
      </c>
      <c r="BG167" s="20" t="str">
        <f t="shared" ref="BG167:BG172" si="99">IF(BF167=3,"Y","N")</f>
        <v>Y</v>
      </c>
    </row>
    <row r="168" spans="1:59" x14ac:dyDescent="0.25">
      <c r="A168" s="29">
        <v>153</v>
      </c>
      <c r="B168" s="110">
        <v>2100820109001</v>
      </c>
      <c r="C168" s="111" t="s">
        <v>326</v>
      </c>
      <c r="D168" s="131">
        <v>5</v>
      </c>
      <c r="E168" s="131">
        <v>5</v>
      </c>
      <c r="F168" s="131">
        <v>1</v>
      </c>
      <c r="G168" s="131">
        <v>5</v>
      </c>
      <c r="H168" s="131">
        <v>5</v>
      </c>
      <c r="I168" s="132"/>
      <c r="J168" s="131">
        <v>5</v>
      </c>
      <c r="K168" s="131">
        <v>5</v>
      </c>
      <c r="L168" s="131">
        <v>4</v>
      </c>
      <c r="M168" s="131">
        <v>5</v>
      </c>
      <c r="N168" s="131">
        <v>2</v>
      </c>
      <c r="O168" s="132"/>
      <c r="P168" s="131">
        <v>5</v>
      </c>
      <c r="Q168" s="131">
        <v>5</v>
      </c>
      <c r="R168" s="131">
        <v>4</v>
      </c>
      <c r="S168" s="131">
        <v>4</v>
      </c>
      <c r="T168" s="131">
        <v>5</v>
      </c>
      <c r="U168" s="132"/>
      <c r="V168" s="131">
        <v>5</v>
      </c>
      <c r="W168" s="131">
        <v>3</v>
      </c>
      <c r="X168" s="131">
        <v>5</v>
      </c>
      <c r="Y168" s="131">
        <v>5</v>
      </c>
      <c r="Z168" s="131">
        <v>5</v>
      </c>
      <c r="AA168" s="132"/>
      <c r="AB168" s="131">
        <v>5</v>
      </c>
      <c r="AC168" s="131">
        <v>3</v>
      </c>
      <c r="AD168" s="131">
        <v>4</v>
      </c>
      <c r="AE168" s="131">
        <v>4</v>
      </c>
      <c r="AF168" s="131">
        <v>4</v>
      </c>
      <c r="AI168" s="20">
        <f t="shared" si="75"/>
        <v>25</v>
      </c>
      <c r="AJ168" s="20">
        <f t="shared" si="76"/>
        <v>25</v>
      </c>
      <c r="AK168" s="20">
        <f t="shared" si="77"/>
        <v>100</v>
      </c>
      <c r="AL168" s="20">
        <f t="shared" si="78"/>
        <v>3</v>
      </c>
      <c r="AM168" s="20" t="str">
        <f t="shared" si="79"/>
        <v>Y</v>
      </c>
      <c r="AN168" s="20">
        <f t="shared" si="80"/>
        <v>21</v>
      </c>
      <c r="AO168" s="20">
        <f t="shared" si="81"/>
        <v>25</v>
      </c>
      <c r="AP168" s="20">
        <f t="shared" si="82"/>
        <v>84</v>
      </c>
      <c r="AQ168" s="20">
        <f t="shared" si="83"/>
        <v>3</v>
      </c>
      <c r="AR168" s="20" t="str">
        <f t="shared" si="84"/>
        <v>Y</v>
      </c>
      <c r="AS168" s="20">
        <f t="shared" si="85"/>
        <v>18</v>
      </c>
      <c r="AT168" s="20">
        <f t="shared" si="86"/>
        <v>25</v>
      </c>
      <c r="AU168" s="20">
        <f t="shared" si="87"/>
        <v>72</v>
      </c>
      <c r="AV168" s="20">
        <f t="shared" si="88"/>
        <v>3</v>
      </c>
      <c r="AW168" s="20" t="str">
        <f t="shared" si="89"/>
        <v>Y</v>
      </c>
      <c r="AX168" s="20">
        <f t="shared" si="90"/>
        <v>23</v>
      </c>
      <c r="AY168" s="20">
        <f t="shared" si="91"/>
        <v>25</v>
      </c>
      <c r="AZ168" s="20">
        <f t="shared" si="92"/>
        <v>92</v>
      </c>
      <c r="BA168" s="20">
        <f t="shared" si="93"/>
        <v>3</v>
      </c>
      <c r="BB168" s="20" t="str">
        <f t="shared" si="94"/>
        <v>Y</v>
      </c>
      <c r="BC168" s="20">
        <f t="shared" si="95"/>
        <v>21</v>
      </c>
      <c r="BD168" s="20">
        <f t="shared" si="96"/>
        <v>25</v>
      </c>
      <c r="BE168" s="20">
        <f t="shared" si="97"/>
        <v>84</v>
      </c>
      <c r="BF168" s="20">
        <f t="shared" si="98"/>
        <v>3</v>
      </c>
      <c r="BG168" s="20" t="str">
        <f t="shared" si="99"/>
        <v>Y</v>
      </c>
    </row>
    <row r="169" spans="1:59" x14ac:dyDescent="0.25">
      <c r="A169" s="29">
        <v>154</v>
      </c>
      <c r="B169" s="110">
        <v>2100820109002</v>
      </c>
      <c r="C169" s="111" t="s">
        <v>327</v>
      </c>
      <c r="D169" s="131">
        <v>5</v>
      </c>
      <c r="E169" s="131">
        <v>5</v>
      </c>
      <c r="F169" s="131">
        <v>2</v>
      </c>
      <c r="G169" s="131">
        <v>5</v>
      </c>
      <c r="H169" s="131">
        <v>4</v>
      </c>
      <c r="I169" s="132"/>
      <c r="J169" s="131">
        <v>5</v>
      </c>
      <c r="K169" s="131">
        <v>2</v>
      </c>
      <c r="L169" s="131">
        <v>4</v>
      </c>
      <c r="M169" s="131">
        <v>5</v>
      </c>
      <c r="N169" s="131">
        <v>3</v>
      </c>
      <c r="O169" s="132"/>
      <c r="P169" s="131">
        <v>4</v>
      </c>
      <c r="Q169" s="131">
        <v>4</v>
      </c>
      <c r="R169" s="131">
        <v>4</v>
      </c>
      <c r="S169" s="131">
        <v>5</v>
      </c>
      <c r="T169" s="131">
        <v>2</v>
      </c>
      <c r="U169" s="132"/>
      <c r="V169" s="131">
        <v>5</v>
      </c>
      <c r="W169" s="131">
        <v>3</v>
      </c>
      <c r="X169" s="131">
        <v>5</v>
      </c>
      <c r="Y169" s="131">
        <v>5</v>
      </c>
      <c r="Z169" s="131">
        <v>5</v>
      </c>
      <c r="AA169" s="132"/>
      <c r="AB169" s="131">
        <v>4</v>
      </c>
      <c r="AC169" s="131">
        <v>2</v>
      </c>
      <c r="AD169" s="131">
        <v>5</v>
      </c>
      <c r="AE169" s="131">
        <v>5</v>
      </c>
      <c r="AF169" s="131">
        <v>4</v>
      </c>
      <c r="AI169" s="20">
        <f t="shared" si="75"/>
        <v>23</v>
      </c>
      <c r="AJ169" s="20">
        <f t="shared" si="76"/>
        <v>25</v>
      </c>
      <c r="AK169" s="20">
        <f t="shared" si="77"/>
        <v>92</v>
      </c>
      <c r="AL169" s="20">
        <f t="shared" si="78"/>
        <v>3</v>
      </c>
      <c r="AM169" s="20" t="str">
        <f t="shared" si="79"/>
        <v>Y</v>
      </c>
      <c r="AN169" s="20">
        <f t="shared" si="80"/>
        <v>16</v>
      </c>
      <c r="AO169" s="20">
        <f t="shared" si="81"/>
        <v>25</v>
      </c>
      <c r="AP169" s="20">
        <f t="shared" si="82"/>
        <v>64</v>
      </c>
      <c r="AQ169" s="20">
        <f t="shared" si="83"/>
        <v>3</v>
      </c>
      <c r="AR169" s="20" t="str">
        <f t="shared" si="84"/>
        <v>Y</v>
      </c>
      <c r="AS169" s="20">
        <f t="shared" si="85"/>
        <v>20</v>
      </c>
      <c r="AT169" s="20">
        <f t="shared" si="86"/>
        <v>25</v>
      </c>
      <c r="AU169" s="20">
        <f t="shared" si="87"/>
        <v>80</v>
      </c>
      <c r="AV169" s="20">
        <f t="shared" si="88"/>
        <v>3</v>
      </c>
      <c r="AW169" s="20" t="str">
        <f t="shared" si="89"/>
        <v>Y</v>
      </c>
      <c r="AX169" s="20">
        <f t="shared" si="90"/>
        <v>25</v>
      </c>
      <c r="AY169" s="20">
        <f t="shared" si="91"/>
        <v>25</v>
      </c>
      <c r="AZ169" s="20">
        <f t="shared" si="92"/>
        <v>100</v>
      </c>
      <c r="BA169" s="20">
        <f t="shared" si="93"/>
        <v>3</v>
      </c>
      <c r="BB169" s="20" t="str">
        <f t="shared" si="94"/>
        <v>Y</v>
      </c>
      <c r="BC169" s="20">
        <f t="shared" si="95"/>
        <v>18</v>
      </c>
      <c r="BD169" s="20">
        <f t="shared" si="96"/>
        <v>25</v>
      </c>
      <c r="BE169" s="20">
        <f t="shared" si="97"/>
        <v>72</v>
      </c>
      <c r="BF169" s="20">
        <f t="shared" si="98"/>
        <v>3</v>
      </c>
      <c r="BG169" s="20" t="str">
        <f t="shared" si="99"/>
        <v>Y</v>
      </c>
    </row>
    <row r="170" spans="1:59" x14ac:dyDescent="0.25">
      <c r="A170" s="130">
        <v>155</v>
      </c>
      <c r="B170" s="110">
        <v>2100820109003</v>
      </c>
      <c r="C170" s="111" t="s">
        <v>328</v>
      </c>
      <c r="D170" s="131">
        <v>5</v>
      </c>
      <c r="E170" s="131">
        <v>5</v>
      </c>
      <c r="F170" s="131">
        <v>5</v>
      </c>
      <c r="G170" s="131">
        <v>5</v>
      </c>
      <c r="H170" s="131">
        <v>3</v>
      </c>
      <c r="I170" s="132"/>
      <c r="J170" s="131">
        <v>5</v>
      </c>
      <c r="K170" s="131">
        <v>4</v>
      </c>
      <c r="L170" s="131">
        <v>5</v>
      </c>
      <c r="M170" s="131">
        <v>5</v>
      </c>
      <c r="N170" s="131">
        <v>3</v>
      </c>
      <c r="O170" s="132"/>
      <c r="P170" s="131">
        <v>5</v>
      </c>
      <c r="Q170" s="131">
        <v>5</v>
      </c>
      <c r="R170" s="131">
        <v>5</v>
      </c>
      <c r="S170" s="131">
        <v>4</v>
      </c>
      <c r="T170" s="131">
        <v>3</v>
      </c>
      <c r="U170" s="132"/>
      <c r="V170" s="131">
        <v>5</v>
      </c>
      <c r="W170" s="131">
        <v>3</v>
      </c>
      <c r="X170" s="131">
        <v>5</v>
      </c>
      <c r="Y170" s="131">
        <v>5</v>
      </c>
      <c r="Z170" s="131">
        <v>5</v>
      </c>
      <c r="AA170" s="132"/>
      <c r="AB170" s="131">
        <v>5</v>
      </c>
      <c r="AC170" s="131">
        <v>3</v>
      </c>
      <c r="AD170" s="131">
        <v>5</v>
      </c>
      <c r="AE170" s="131">
        <v>5</v>
      </c>
      <c r="AF170" s="131">
        <v>4</v>
      </c>
      <c r="AI170" s="20">
        <f t="shared" si="75"/>
        <v>25</v>
      </c>
      <c r="AJ170" s="20">
        <f t="shared" si="76"/>
        <v>25</v>
      </c>
      <c r="AK170" s="20">
        <f t="shared" si="77"/>
        <v>100</v>
      </c>
      <c r="AL170" s="20">
        <f t="shared" si="78"/>
        <v>3</v>
      </c>
      <c r="AM170" s="20" t="str">
        <f t="shared" si="79"/>
        <v>Y</v>
      </c>
      <c r="AN170" s="20">
        <f t="shared" si="80"/>
        <v>20</v>
      </c>
      <c r="AO170" s="20">
        <f t="shared" si="81"/>
        <v>25</v>
      </c>
      <c r="AP170" s="20">
        <f t="shared" si="82"/>
        <v>80</v>
      </c>
      <c r="AQ170" s="20">
        <f t="shared" si="83"/>
        <v>3</v>
      </c>
      <c r="AR170" s="20" t="str">
        <f t="shared" si="84"/>
        <v>Y</v>
      </c>
      <c r="AS170" s="20">
        <f t="shared" si="85"/>
        <v>25</v>
      </c>
      <c r="AT170" s="20">
        <f t="shared" si="86"/>
        <v>25</v>
      </c>
      <c r="AU170" s="20">
        <f t="shared" si="87"/>
        <v>100</v>
      </c>
      <c r="AV170" s="20">
        <f t="shared" si="88"/>
        <v>3</v>
      </c>
      <c r="AW170" s="20" t="str">
        <f t="shared" si="89"/>
        <v>Y</v>
      </c>
      <c r="AX170" s="20">
        <f t="shared" si="90"/>
        <v>24</v>
      </c>
      <c r="AY170" s="20">
        <f t="shared" si="91"/>
        <v>25</v>
      </c>
      <c r="AZ170" s="20">
        <f t="shared" si="92"/>
        <v>96</v>
      </c>
      <c r="BA170" s="20">
        <f t="shared" si="93"/>
        <v>3</v>
      </c>
      <c r="BB170" s="20" t="str">
        <f t="shared" si="94"/>
        <v>Y</v>
      </c>
      <c r="BC170" s="20">
        <f t="shared" si="95"/>
        <v>18</v>
      </c>
      <c r="BD170" s="20">
        <f t="shared" si="96"/>
        <v>25</v>
      </c>
      <c r="BE170" s="20">
        <f t="shared" si="97"/>
        <v>72</v>
      </c>
      <c r="BF170" s="20">
        <f t="shared" si="98"/>
        <v>3</v>
      </c>
      <c r="BG170" s="20" t="str">
        <f t="shared" si="99"/>
        <v>Y</v>
      </c>
    </row>
    <row r="171" spans="1:59" x14ac:dyDescent="0.25">
      <c r="A171" s="130">
        <v>156</v>
      </c>
      <c r="B171" s="110">
        <v>2100820109004</v>
      </c>
      <c r="C171" s="111" t="s">
        <v>329</v>
      </c>
      <c r="D171" s="131">
        <v>5</v>
      </c>
      <c r="E171" s="131">
        <v>5</v>
      </c>
      <c r="F171" s="131">
        <v>3</v>
      </c>
      <c r="G171" s="131">
        <v>5</v>
      </c>
      <c r="H171" s="131">
        <v>2</v>
      </c>
      <c r="I171" s="132"/>
      <c r="J171" s="131">
        <v>5</v>
      </c>
      <c r="K171" s="131">
        <v>2</v>
      </c>
      <c r="L171" s="131">
        <v>3</v>
      </c>
      <c r="M171" s="131">
        <v>5</v>
      </c>
      <c r="N171" s="131">
        <v>2</v>
      </c>
      <c r="O171" s="132"/>
      <c r="P171" s="131">
        <v>5</v>
      </c>
      <c r="Q171" s="131">
        <v>5</v>
      </c>
      <c r="R171" s="131">
        <v>3</v>
      </c>
      <c r="S171" s="131">
        <v>5</v>
      </c>
      <c r="T171" s="131">
        <v>2</v>
      </c>
      <c r="U171" s="132"/>
      <c r="V171" s="131">
        <v>5</v>
      </c>
      <c r="W171" s="131">
        <v>3</v>
      </c>
      <c r="X171" s="131">
        <v>5</v>
      </c>
      <c r="Y171" s="131">
        <v>5</v>
      </c>
      <c r="Z171" s="131">
        <v>5</v>
      </c>
      <c r="AA171" s="132"/>
      <c r="AB171" s="131">
        <v>5</v>
      </c>
      <c r="AC171" s="131">
        <v>4</v>
      </c>
      <c r="AD171" s="131">
        <v>3</v>
      </c>
      <c r="AE171" s="131">
        <v>4</v>
      </c>
      <c r="AF171" s="131">
        <v>3</v>
      </c>
      <c r="AI171" s="20">
        <f t="shared" si="75"/>
        <v>25</v>
      </c>
      <c r="AJ171" s="20">
        <f t="shared" si="76"/>
        <v>25</v>
      </c>
      <c r="AK171" s="20">
        <f t="shared" si="77"/>
        <v>100</v>
      </c>
      <c r="AL171" s="20">
        <f t="shared" si="78"/>
        <v>3</v>
      </c>
      <c r="AM171" s="20" t="str">
        <f t="shared" si="79"/>
        <v>Y</v>
      </c>
      <c r="AN171" s="20">
        <f t="shared" si="80"/>
        <v>19</v>
      </c>
      <c r="AO171" s="20">
        <f t="shared" si="81"/>
        <v>25</v>
      </c>
      <c r="AP171" s="20">
        <f t="shared" si="82"/>
        <v>76</v>
      </c>
      <c r="AQ171" s="20">
        <f t="shared" si="83"/>
        <v>3</v>
      </c>
      <c r="AR171" s="20" t="str">
        <f t="shared" si="84"/>
        <v>Y</v>
      </c>
      <c r="AS171" s="20">
        <f t="shared" si="85"/>
        <v>17</v>
      </c>
      <c r="AT171" s="20">
        <f t="shared" si="86"/>
        <v>25</v>
      </c>
      <c r="AU171" s="20">
        <f t="shared" si="87"/>
        <v>68</v>
      </c>
      <c r="AV171" s="20">
        <f t="shared" si="88"/>
        <v>3</v>
      </c>
      <c r="AW171" s="20" t="str">
        <f t="shared" si="89"/>
        <v>Y</v>
      </c>
      <c r="AX171" s="20">
        <f t="shared" si="90"/>
        <v>24</v>
      </c>
      <c r="AY171" s="20">
        <f t="shared" si="91"/>
        <v>25</v>
      </c>
      <c r="AZ171" s="20">
        <f t="shared" si="92"/>
        <v>96</v>
      </c>
      <c r="BA171" s="20">
        <f t="shared" si="93"/>
        <v>3</v>
      </c>
      <c r="BB171" s="20" t="str">
        <f t="shared" si="94"/>
        <v>Y</v>
      </c>
      <c r="BC171" s="20">
        <f t="shared" si="95"/>
        <v>14</v>
      </c>
      <c r="BD171" s="20">
        <f t="shared" si="96"/>
        <v>25</v>
      </c>
      <c r="BE171" s="20">
        <f t="shared" si="97"/>
        <v>56</v>
      </c>
      <c r="BF171" s="20">
        <f t="shared" si="98"/>
        <v>2</v>
      </c>
      <c r="BG171" s="20" t="str">
        <f t="shared" si="99"/>
        <v>N</v>
      </c>
    </row>
    <row r="172" spans="1:59" x14ac:dyDescent="0.25">
      <c r="A172" s="29">
        <v>157</v>
      </c>
      <c r="B172" s="110">
        <v>1900820100159</v>
      </c>
      <c r="C172" s="111" t="s">
        <v>330</v>
      </c>
      <c r="D172" s="131">
        <v>5</v>
      </c>
      <c r="E172" s="131">
        <v>5</v>
      </c>
      <c r="F172" s="131">
        <v>4</v>
      </c>
      <c r="G172" s="131">
        <v>5</v>
      </c>
      <c r="H172" s="131">
        <v>3</v>
      </c>
      <c r="I172" s="132"/>
      <c r="J172" s="131">
        <v>5</v>
      </c>
      <c r="K172" s="131">
        <v>5</v>
      </c>
      <c r="L172" s="131">
        <v>5</v>
      </c>
      <c r="M172" s="131">
        <v>2</v>
      </c>
      <c r="N172" s="131">
        <v>2</v>
      </c>
      <c r="O172" s="132"/>
      <c r="P172" s="131">
        <v>5</v>
      </c>
      <c r="Q172" s="131">
        <v>5</v>
      </c>
      <c r="R172" s="131">
        <v>5</v>
      </c>
      <c r="S172" s="131">
        <v>5</v>
      </c>
      <c r="T172" s="131">
        <v>3</v>
      </c>
      <c r="U172" s="132"/>
      <c r="V172" s="131">
        <v>5</v>
      </c>
      <c r="W172" s="131">
        <v>3</v>
      </c>
      <c r="X172" s="131">
        <v>5</v>
      </c>
      <c r="Y172" s="131">
        <v>5</v>
      </c>
      <c r="Z172" s="131">
        <v>5</v>
      </c>
      <c r="AA172" s="132"/>
      <c r="AB172" s="131">
        <v>5</v>
      </c>
      <c r="AC172" s="131">
        <v>3</v>
      </c>
      <c r="AD172" s="131">
        <v>4</v>
      </c>
      <c r="AE172" s="131">
        <v>4</v>
      </c>
      <c r="AF172" s="131">
        <v>3</v>
      </c>
      <c r="AI172" s="20">
        <f t="shared" si="75"/>
        <v>25</v>
      </c>
      <c r="AJ172" s="20">
        <f t="shared" si="76"/>
        <v>25</v>
      </c>
      <c r="AK172" s="20">
        <f t="shared" si="77"/>
        <v>100</v>
      </c>
      <c r="AL172" s="20">
        <f t="shared" si="78"/>
        <v>3</v>
      </c>
      <c r="AM172" s="20" t="str">
        <f t="shared" si="79"/>
        <v>Y</v>
      </c>
      <c r="AN172" s="20">
        <f t="shared" si="80"/>
        <v>21</v>
      </c>
      <c r="AO172" s="20">
        <f t="shared" si="81"/>
        <v>25</v>
      </c>
      <c r="AP172" s="20">
        <f t="shared" si="82"/>
        <v>84</v>
      </c>
      <c r="AQ172" s="20">
        <f t="shared" si="83"/>
        <v>3</v>
      </c>
      <c r="AR172" s="20" t="str">
        <f t="shared" si="84"/>
        <v>Y</v>
      </c>
      <c r="AS172" s="20">
        <f t="shared" si="85"/>
        <v>23</v>
      </c>
      <c r="AT172" s="20">
        <f t="shared" si="86"/>
        <v>25</v>
      </c>
      <c r="AU172" s="20">
        <f t="shared" si="87"/>
        <v>92</v>
      </c>
      <c r="AV172" s="20">
        <f t="shared" si="88"/>
        <v>3</v>
      </c>
      <c r="AW172" s="20" t="str">
        <f t="shared" si="89"/>
        <v>Y</v>
      </c>
      <c r="AX172" s="20">
        <f t="shared" si="90"/>
        <v>21</v>
      </c>
      <c r="AY172" s="20">
        <f t="shared" si="91"/>
        <v>25</v>
      </c>
      <c r="AZ172" s="20">
        <f t="shared" si="92"/>
        <v>84</v>
      </c>
      <c r="BA172" s="20">
        <f t="shared" si="93"/>
        <v>3</v>
      </c>
      <c r="BB172" s="20" t="str">
        <f t="shared" si="94"/>
        <v>Y</v>
      </c>
      <c r="BC172" s="20">
        <f t="shared" si="95"/>
        <v>16</v>
      </c>
      <c r="BD172" s="20">
        <f t="shared" si="96"/>
        <v>25</v>
      </c>
      <c r="BE172" s="20">
        <f t="shared" si="97"/>
        <v>64</v>
      </c>
      <c r="BF172" s="20">
        <f t="shared" si="98"/>
        <v>3</v>
      </c>
      <c r="BG172" s="20" t="str">
        <f t="shared" si="99"/>
        <v>Y</v>
      </c>
    </row>
    <row r="173" spans="1:59" ht="1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row>
    <row r="174" spans="1:59" ht="15" customHeight="1" x14ac:dyDescent="0.25">
      <c r="J174" s="50"/>
      <c r="K174" s="56"/>
      <c r="L174" s="56"/>
      <c r="M174" s="52"/>
      <c r="N174" s="53"/>
      <c r="O174" s="57"/>
      <c r="P174" s="56"/>
      <c r="Q174" s="56"/>
      <c r="R174" s="52"/>
      <c r="S174" s="53"/>
      <c r="T174" s="57"/>
      <c r="U174" s="56"/>
      <c r="V174" s="56"/>
      <c r="W174" s="52"/>
      <c r="X174" s="53"/>
      <c r="Y174" s="57"/>
      <c r="Z174" s="51"/>
      <c r="AA174" s="51"/>
      <c r="AB174" s="52"/>
      <c r="AC174" s="53"/>
      <c r="AD174" s="12"/>
      <c r="AE174" s="51"/>
      <c r="AF174" s="51"/>
      <c r="AG174" s="52"/>
      <c r="AH174" s="53"/>
      <c r="AI174" s="210" t="s">
        <v>105</v>
      </c>
      <c r="AJ174" s="210"/>
      <c r="AK174" s="23">
        <v>3</v>
      </c>
      <c r="AL174" s="24">
        <f>COUNTIF(AL16:AL121,3)</f>
        <v>104</v>
      </c>
      <c r="AN174" s="203" t="s">
        <v>105</v>
      </c>
      <c r="AO174" s="204"/>
      <c r="AP174" s="23">
        <v>3</v>
      </c>
      <c r="AQ174" s="24">
        <f>COUNTIF(AQ16:AQ121,3)</f>
        <v>102</v>
      </c>
      <c r="AS174" s="203" t="s">
        <v>105</v>
      </c>
      <c r="AT174" s="204"/>
      <c r="AU174" s="23">
        <v>3</v>
      </c>
      <c r="AV174" s="24">
        <f>COUNTIF(AV16:AV121,3)</f>
        <v>86</v>
      </c>
      <c r="AX174" s="203" t="s">
        <v>105</v>
      </c>
      <c r="AY174" s="204"/>
      <c r="AZ174" s="23">
        <v>3</v>
      </c>
      <c r="BA174" s="24">
        <f>COUNTIF(BA16:BA121,3)</f>
        <v>104</v>
      </c>
      <c r="BC174" s="203" t="s">
        <v>105</v>
      </c>
      <c r="BD174" s="204"/>
      <c r="BE174" s="23">
        <v>3</v>
      </c>
      <c r="BF174" s="24">
        <f>COUNTIF(BF16:BF121,3)</f>
        <v>100</v>
      </c>
    </row>
    <row r="175" spans="1:59" x14ac:dyDescent="0.25">
      <c r="J175" s="50"/>
      <c r="K175" s="56"/>
      <c r="L175" s="56"/>
      <c r="M175" s="54"/>
      <c r="N175" s="53"/>
      <c r="O175" s="57"/>
      <c r="P175" s="56"/>
      <c r="Q175" s="56"/>
      <c r="R175" s="54"/>
      <c r="S175" s="53"/>
      <c r="T175" s="57"/>
      <c r="U175" s="56"/>
      <c r="V175" s="56"/>
      <c r="W175" s="54"/>
      <c r="X175" s="53"/>
      <c r="Y175" s="57"/>
      <c r="Z175" s="51"/>
      <c r="AA175" s="51"/>
      <c r="AB175" s="54"/>
      <c r="AC175" s="53"/>
      <c r="AD175" s="12"/>
      <c r="AE175" s="51"/>
      <c r="AF175" s="51"/>
      <c r="AG175" s="54"/>
      <c r="AH175" s="53"/>
      <c r="AI175" s="210"/>
      <c r="AJ175" s="210"/>
      <c r="AK175" s="25">
        <v>2</v>
      </c>
      <c r="AL175" s="24">
        <f>COUNTIF(AL16:AL121,2)</f>
        <v>2</v>
      </c>
      <c r="AN175" s="205"/>
      <c r="AO175" s="206"/>
      <c r="AP175" s="25">
        <v>2</v>
      </c>
      <c r="AQ175" s="24">
        <f>COUNTIF(AQ16:AQ121,2)</f>
        <v>4</v>
      </c>
      <c r="AS175" s="205"/>
      <c r="AT175" s="206"/>
      <c r="AU175" s="25">
        <v>2</v>
      </c>
      <c r="AV175" s="24">
        <f>COUNTIF(AV16:AV121,2)</f>
        <v>20</v>
      </c>
      <c r="AX175" s="205"/>
      <c r="AY175" s="206"/>
      <c r="AZ175" s="25">
        <v>2</v>
      </c>
      <c r="BA175" s="24">
        <f>COUNTIF(BA16:BA121,2)</f>
        <v>2</v>
      </c>
      <c r="BC175" s="205"/>
      <c r="BD175" s="206"/>
      <c r="BE175" s="25">
        <v>2</v>
      </c>
      <c r="BF175" s="24">
        <f>COUNTIF(BF16:BF121,2)</f>
        <v>6</v>
      </c>
    </row>
    <row r="176" spans="1:59" x14ac:dyDescent="0.25">
      <c r="J176" s="50"/>
      <c r="K176" s="56"/>
      <c r="L176" s="56"/>
      <c r="M176" s="54"/>
      <c r="N176" s="53"/>
      <c r="O176" s="57"/>
      <c r="P176" s="56"/>
      <c r="Q176" s="56"/>
      <c r="R176" s="54"/>
      <c r="S176" s="53"/>
      <c r="T176" s="57"/>
      <c r="U176" s="56"/>
      <c r="V176" s="56"/>
      <c r="W176" s="54"/>
      <c r="X176" s="53"/>
      <c r="Y176" s="57"/>
      <c r="Z176" s="51"/>
      <c r="AA176" s="51"/>
      <c r="AB176" s="54"/>
      <c r="AC176" s="53"/>
      <c r="AD176" s="12"/>
      <c r="AE176" s="51"/>
      <c r="AF176" s="51"/>
      <c r="AG176" s="54"/>
      <c r="AH176" s="53"/>
      <c r="AI176" s="210"/>
      <c r="AJ176" s="210"/>
      <c r="AK176" s="25">
        <v>1</v>
      </c>
      <c r="AL176" s="24">
        <f>COUNTIF(AL16:AL121,1)</f>
        <v>0</v>
      </c>
      <c r="AN176" s="207"/>
      <c r="AO176" s="208"/>
      <c r="AP176" s="25">
        <v>1</v>
      </c>
      <c r="AQ176" s="24">
        <f>COUNTIF(AQ16:AQ121,1)</f>
        <v>0</v>
      </c>
      <c r="AS176" s="207"/>
      <c r="AT176" s="208"/>
      <c r="AU176" s="25">
        <v>1</v>
      </c>
      <c r="AV176" s="24">
        <f>COUNTIF(AV16:AV121,1)</f>
        <v>0</v>
      </c>
      <c r="AX176" s="207"/>
      <c r="AY176" s="208"/>
      <c r="AZ176" s="25">
        <v>1</v>
      </c>
      <c r="BA176" s="24">
        <f>COUNTIF(BA16:BA121,1)</f>
        <v>0</v>
      </c>
      <c r="BC176" s="207"/>
      <c r="BD176" s="208"/>
      <c r="BE176" s="25">
        <v>1</v>
      </c>
      <c r="BF176" s="24">
        <f>COUNTIF(BF16:BF121,1)</f>
        <v>0</v>
      </c>
    </row>
    <row r="177" spans="1:58" x14ac:dyDescent="0.25">
      <c r="J177" s="50"/>
      <c r="K177" s="55"/>
      <c r="L177" s="55"/>
      <c r="M177" s="55"/>
      <c r="N177" s="18"/>
      <c r="O177" s="57"/>
      <c r="P177" s="55"/>
      <c r="Q177" s="55"/>
      <c r="R177" s="55"/>
      <c r="S177" s="18"/>
      <c r="T177" s="57"/>
      <c r="U177" s="55"/>
      <c r="V177" s="55"/>
      <c r="W177" s="55"/>
      <c r="X177" s="18"/>
      <c r="Y177" s="57"/>
      <c r="Z177" s="55"/>
      <c r="AA177" s="55"/>
      <c r="AB177" s="55"/>
      <c r="AC177" s="18"/>
      <c r="AD177" s="12"/>
      <c r="AE177" s="55"/>
      <c r="AF177" s="55"/>
      <c r="AG177" s="55"/>
      <c r="AH177" s="18"/>
      <c r="AI177" s="209" t="s">
        <v>106</v>
      </c>
      <c r="AJ177" s="209"/>
      <c r="AK177" s="209"/>
      <c r="AL177" s="20">
        <f>ROUND((AL174*3+AL175*2+AL176*1)/SUM(AL174:AL176),2)</f>
        <v>2.98</v>
      </c>
      <c r="AN177" s="209" t="s">
        <v>106</v>
      </c>
      <c r="AO177" s="209"/>
      <c r="AP177" s="209"/>
      <c r="AQ177" s="20">
        <f>ROUND((AQ174*3+AQ175*2+AQ176*1)/SUM(AQ174:AQ176),2)</f>
        <v>2.96</v>
      </c>
      <c r="AS177" s="209" t="s">
        <v>106</v>
      </c>
      <c r="AT177" s="209"/>
      <c r="AU177" s="209"/>
      <c r="AV177" s="20">
        <f>ROUND((AV174*3+AV175*2+AV176*1)/SUM(AV174:AV176),2)</f>
        <v>2.81</v>
      </c>
      <c r="AX177" s="209" t="s">
        <v>106</v>
      </c>
      <c r="AY177" s="209"/>
      <c r="AZ177" s="209"/>
      <c r="BA177" s="20">
        <f>ROUND((BA174*3+BA175*2+BA176*1)/SUM(BA174:BA176),2)</f>
        <v>2.98</v>
      </c>
      <c r="BC177" s="209" t="s">
        <v>106</v>
      </c>
      <c r="BD177" s="209"/>
      <c r="BE177" s="209"/>
      <c r="BF177" s="20">
        <f>ROUND((BF174*3+BF175*2+BF176*1)/SUM(BF174:BF176),2)</f>
        <v>2.94</v>
      </c>
    </row>
    <row r="178" spans="1:58" x14ac:dyDescent="0.25">
      <c r="J178" s="50"/>
      <c r="K178" s="50"/>
    </row>
    <row r="179" spans="1:58" ht="66.75" customHeight="1" x14ac:dyDescent="0.25">
      <c r="A179" s="10" t="s">
        <v>0</v>
      </c>
      <c r="B179" s="10" t="s">
        <v>25</v>
      </c>
      <c r="C179" s="156" t="s">
        <v>144</v>
      </c>
      <c r="D179" s="156"/>
      <c r="E179" s="156"/>
      <c r="F179" s="156" t="s">
        <v>115</v>
      </c>
      <c r="G179" s="156"/>
      <c r="H179" s="156"/>
      <c r="I179" s="156"/>
      <c r="J179" s="38"/>
      <c r="K179" s="38"/>
      <c r="AP179" s="224" t="s">
        <v>0</v>
      </c>
      <c r="AQ179" s="224"/>
      <c r="AR179" s="224"/>
      <c r="AS179" s="10" t="s">
        <v>25</v>
      </c>
      <c r="AT179" s="156" t="s">
        <v>144</v>
      </c>
      <c r="AU179" s="156"/>
      <c r="AV179" s="156"/>
      <c r="AW179" s="156" t="s">
        <v>336</v>
      </c>
      <c r="AX179" s="156"/>
      <c r="AY179" s="156"/>
      <c r="AZ179" s="156"/>
    </row>
    <row r="180" spans="1:58" x14ac:dyDescent="0.25">
      <c r="A180" s="142" t="str">
        <f>B3</f>
        <v>KCS403</v>
      </c>
      <c r="B180" s="10" t="s">
        <v>26</v>
      </c>
      <c r="C180" s="200">
        <f>ROUND((AL174/Process!C$9)*100,2)</f>
        <v>66.239999999999995</v>
      </c>
      <c r="D180" s="200"/>
      <c r="E180" s="200"/>
      <c r="F180" s="200">
        <f>ROUND((C180/100)*3,2)</f>
        <v>1.99</v>
      </c>
      <c r="G180" s="200"/>
      <c r="H180" s="200"/>
      <c r="I180" s="200"/>
      <c r="J180" s="8"/>
      <c r="K180" s="8"/>
      <c r="AP180" s="142" t="s">
        <v>164</v>
      </c>
      <c r="AQ180" s="142"/>
      <c r="AR180" s="142"/>
      <c r="AS180" s="10" t="s">
        <v>26</v>
      </c>
      <c r="AT180" s="200">
        <v>66.239999999999995</v>
      </c>
      <c r="AU180" s="200"/>
      <c r="AV180" s="200"/>
      <c r="AW180" s="200">
        <v>1.99</v>
      </c>
      <c r="AX180" s="200"/>
      <c r="AY180" s="200"/>
      <c r="AZ180" s="200"/>
    </row>
    <row r="181" spans="1:58" ht="15" customHeight="1" x14ac:dyDescent="0.25">
      <c r="A181" s="142"/>
      <c r="B181" s="10" t="s">
        <v>27</v>
      </c>
      <c r="C181" s="200">
        <f>ROUND((AQ174/Process!C$9)*100,2)</f>
        <v>64.97</v>
      </c>
      <c r="D181" s="200"/>
      <c r="E181" s="200"/>
      <c r="F181" s="200">
        <f>ROUND((C181/100)*3,2)</f>
        <v>1.95</v>
      </c>
      <c r="G181" s="200"/>
      <c r="H181" s="200"/>
      <c r="I181" s="200"/>
      <c r="J181" s="8"/>
      <c r="K181" s="8"/>
      <c r="AP181" s="142"/>
      <c r="AQ181" s="142"/>
      <c r="AR181" s="142"/>
      <c r="AS181" s="10" t="s">
        <v>27</v>
      </c>
      <c r="AT181" s="200">
        <v>64.97</v>
      </c>
      <c r="AU181" s="200"/>
      <c r="AV181" s="200"/>
      <c r="AW181" s="200">
        <v>1.95</v>
      </c>
      <c r="AX181" s="200"/>
      <c r="AY181" s="200"/>
      <c r="AZ181" s="200"/>
    </row>
    <row r="182" spans="1:58" x14ac:dyDescent="0.25">
      <c r="A182" s="142"/>
      <c r="B182" s="10" t="s">
        <v>28</v>
      </c>
      <c r="C182" s="200">
        <f>ROUND((AV174/Process!C$9)*100,2)</f>
        <v>54.78</v>
      </c>
      <c r="D182" s="200"/>
      <c r="E182" s="200"/>
      <c r="F182" s="200">
        <f>ROUND((C182/100)*3,2)</f>
        <v>1.64</v>
      </c>
      <c r="G182" s="200"/>
      <c r="H182" s="200"/>
      <c r="I182" s="200"/>
      <c r="J182" s="8"/>
      <c r="K182" s="8"/>
      <c r="AP182" s="142"/>
      <c r="AQ182" s="142"/>
      <c r="AR182" s="142"/>
      <c r="AS182" s="10" t="s">
        <v>28</v>
      </c>
      <c r="AT182" s="200">
        <v>54.78</v>
      </c>
      <c r="AU182" s="200"/>
      <c r="AV182" s="200"/>
      <c r="AW182" s="200">
        <v>1.64</v>
      </c>
      <c r="AX182" s="200"/>
      <c r="AY182" s="200"/>
      <c r="AZ182" s="200"/>
    </row>
    <row r="183" spans="1:58" x14ac:dyDescent="0.25">
      <c r="A183" s="142"/>
      <c r="B183" s="10" t="s">
        <v>29</v>
      </c>
      <c r="C183" s="200">
        <f>ROUND((BA174/Process!C$9)*100,2)</f>
        <v>66.239999999999995</v>
      </c>
      <c r="D183" s="200"/>
      <c r="E183" s="200"/>
      <c r="F183" s="200">
        <f>ROUND((C183/100)*3,2)</f>
        <v>1.99</v>
      </c>
      <c r="G183" s="200"/>
      <c r="H183" s="200"/>
      <c r="I183" s="200"/>
      <c r="J183" s="8"/>
      <c r="K183" s="8"/>
      <c r="AP183" s="142"/>
      <c r="AQ183" s="142"/>
      <c r="AR183" s="142"/>
      <c r="AS183" s="10" t="s">
        <v>29</v>
      </c>
      <c r="AT183" s="200">
        <v>66.239999999999995</v>
      </c>
      <c r="AU183" s="200"/>
      <c r="AV183" s="200"/>
      <c r="AW183" s="200">
        <v>1.99</v>
      </c>
      <c r="AX183" s="200"/>
      <c r="AY183" s="200"/>
      <c r="AZ183" s="200"/>
    </row>
    <row r="184" spans="1:58" ht="15" customHeight="1" x14ac:dyDescent="0.25">
      <c r="A184" s="142"/>
      <c r="B184" s="10" t="s">
        <v>30</v>
      </c>
      <c r="C184" s="200">
        <f>ROUND((BF174/Process!C$9)*100,2)</f>
        <v>63.69</v>
      </c>
      <c r="D184" s="200"/>
      <c r="E184" s="200"/>
      <c r="F184" s="200">
        <f>ROUND((C184/100)*3,2)</f>
        <v>1.91</v>
      </c>
      <c r="G184" s="200"/>
      <c r="H184" s="200"/>
      <c r="I184" s="200"/>
      <c r="J184" s="8"/>
      <c r="K184" s="8"/>
      <c r="AP184" s="142"/>
      <c r="AQ184" s="142"/>
      <c r="AR184" s="142"/>
      <c r="AS184" s="10" t="s">
        <v>30</v>
      </c>
      <c r="AT184" s="200">
        <v>63.69</v>
      </c>
      <c r="AU184" s="200"/>
      <c r="AV184" s="200"/>
      <c r="AW184" s="200">
        <v>1.91</v>
      </c>
      <c r="AX184" s="200"/>
      <c r="AY184" s="200"/>
      <c r="AZ184" s="200"/>
    </row>
    <row r="185" spans="1:58" x14ac:dyDescent="0.25">
      <c r="J185" s="50"/>
      <c r="K185" s="50"/>
    </row>
  </sheetData>
  <mergeCells count="85">
    <mergeCell ref="AP179:AR179"/>
    <mergeCell ref="AP180:AR184"/>
    <mergeCell ref="AT179:AV179"/>
    <mergeCell ref="AW179:AZ179"/>
    <mergeCell ref="AT180:AV180"/>
    <mergeCell ref="AW180:AZ180"/>
    <mergeCell ref="AT181:AV181"/>
    <mergeCell ref="AW181:AZ181"/>
    <mergeCell ref="AT182:AV182"/>
    <mergeCell ref="AW182:AZ182"/>
    <mergeCell ref="AT183:AV183"/>
    <mergeCell ref="AW183:AZ183"/>
    <mergeCell ref="AT184:AV184"/>
    <mergeCell ref="AW184:AZ184"/>
    <mergeCell ref="P2:AF3"/>
    <mergeCell ref="F183:I183"/>
    <mergeCell ref="F184:I184"/>
    <mergeCell ref="Q4:AF4"/>
    <mergeCell ref="Q6:AF6"/>
    <mergeCell ref="Q5:AF5"/>
    <mergeCell ref="Q7:AF7"/>
    <mergeCell ref="Q8:AF8"/>
    <mergeCell ref="F179:I179"/>
    <mergeCell ref="F180:I180"/>
    <mergeCell ref="F181:I181"/>
    <mergeCell ref="F182:I182"/>
    <mergeCell ref="B7:G7"/>
    <mergeCell ref="B2:G2"/>
    <mergeCell ref="B3:G3"/>
    <mergeCell ref="B4:G4"/>
    <mergeCell ref="BC177:BE177"/>
    <mergeCell ref="AX174:AY176"/>
    <mergeCell ref="AX177:AZ177"/>
    <mergeCell ref="AS174:AT176"/>
    <mergeCell ref="AS177:AU177"/>
    <mergeCell ref="BC174:BD176"/>
    <mergeCell ref="AT13:AT15"/>
    <mergeCell ref="B5:G5"/>
    <mergeCell ref="B6:G6"/>
    <mergeCell ref="BE13:BE15"/>
    <mergeCell ref="AI13:AI15"/>
    <mergeCell ref="AS12:AW12"/>
    <mergeCell ref="AX12:BB12"/>
    <mergeCell ref="BC12:BG12"/>
    <mergeCell ref="AI12:AM12"/>
    <mergeCell ref="AN12:AR12"/>
    <mergeCell ref="B10:L10"/>
    <mergeCell ref="AN13:AN15"/>
    <mergeCell ref="AS13:AS15"/>
    <mergeCell ref="AQ13:AQ15"/>
    <mergeCell ref="AR13:AR15"/>
    <mergeCell ref="D14:H14"/>
    <mergeCell ref="BF13:BF15"/>
    <mergeCell ref="AU13:AU15"/>
    <mergeCell ref="AV13:AV15"/>
    <mergeCell ref="AW13:AW15"/>
    <mergeCell ref="AX13:AX15"/>
    <mergeCell ref="BD13:BD15"/>
    <mergeCell ref="AY13:AY15"/>
    <mergeCell ref="AZ13:AZ15"/>
    <mergeCell ref="BA13:BA15"/>
    <mergeCell ref="BB13:BB15"/>
    <mergeCell ref="BC13:BC15"/>
    <mergeCell ref="A180:A184"/>
    <mergeCell ref="C179:E179"/>
    <mergeCell ref="C180:E180"/>
    <mergeCell ref="C181:E181"/>
    <mergeCell ref="C182:E182"/>
    <mergeCell ref="C183:E183"/>
    <mergeCell ref="C184:E184"/>
    <mergeCell ref="AN174:AO176"/>
    <mergeCell ref="AN177:AP177"/>
    <mergeCell ref="AI174:AJ176"/>
    <mergeCell ref="AI177:AK177"/>
    <mergeCell ref="AK13:AK15"/>
    <mergeCell ref="AL13:AL15"/>
    <mergeCell ref="J14:N14"/>
    <mergeCell ref="P14:T14"/>
    <mergeCell ref="V14:Z14"/>
    <mergeCell ref="AB14:AF14"/>
    <mergeCell ref="AO13:AO15"/>
    <mergeCell ref="AP13:AP15"/>
    <mergeCell ref="AM13:AM15"/>
    <mergeCell ref="AJ13:AJ15"/>
    <mergeCell ref="BG13:BG15"/>
  </mergeCells>
  <pageMargins left="0.70866141732283472" right="0.70866141732283472" top="0.74803149606299213" bottom="0.74803149606299213" header="0.31496062992125984" footer="0.31496062992125984"/>
  <pageSetup paperSize="9" scale="43" fitToHeight="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72"/>
  <sheetViews>
    <sheetView workbookViewId="0">
      <selection activeCell="Q12" sqref="Q12"/>
    </sheetView>
  </sheetViews>
  <sheetFormatPr defaultRowHeight="15" x14ac:dyDescent="0.25"/>
  <cols>
    <col min="1" max="1" width="12.85546875" bestFit="1" customWidth="1"/>
    <col min="2" max="2" width="7" customWidth="1"/>
    <col min="3" max="3" width="7.28515625" customWidth="1"/>
    <col min="4" max="4" width="6.5703125" customWidth="1"/>
    <col min="5" max="5" width="7.85546875" customWidth="1"/>
    <col min="6" max="6" width="7.140625" customWidth="1"/>
    <col min="7" max="7" width="6.28515625" customWidth="1"/>
    <col min="8" max="8" width="4.7109375" customWidth="1"/>
    <col min="9" max="9" width="4.28515625" customWidth="1"/>
    <col min="10" max="10" width="3.85546875" customWidth="1"/>
    <col min="11" max="11" width="4.28515625" customWidth="1"/>
    <col min="12" max="12" width="6.7109375" customWidth="1"/>
    <col min="13" max="13" width="8" customWidth="1"/>
    <col min="14" max="14" width="7.140625" customWidth="1"/>
    <col min="15" max="15" width="12.140625" bestFit="1" customWidth="1"/>
    <col min="16" max="16" width="5.7109375" customWidth="1"/>
    <col min="17" max="17" width="6.28515625" customWidth="1"/>
    <col min="18" max="18" width="5.140625" customWidth="1"/>
    <col min="20" max="20" width="5.85546875" customWidth="1"/>
    <col min="21" max="21" width="6.85546875" customWidth="1"/>
    <col min="22" max="22" width="5.28515625" customWidth="1"/>
    <col min="23" max="23" width="4.42578125" customWidth="1"/>
    <col min="24" max="24" width="2.5703125" customWidth="1"/>
    <col min="25" max="25" width="4.85546875" customWidth="1"/>
  </cols>
  <sheetData>
    <row r="2" spans="1:26" x14ac:dyDescent="0.25">
      <c r="A2" s="1" t="str">
        <f>Process!A2</f>
        <v>Course Name</v>
      </c>
      <c r="B2" s="133" t="str">
        <f>Process!B2</f>
        <v>Microprocessor</v>
      </c>
      <c r="C2" s="133"/>
      <c r="D2" s="133"/>
      <c r="E2" s="133"/>
      <c r="F2" s="133"/>
      <c r="G2" s="133"/>
    </row>
    <row r="3" spans="1:26" x14ac:dyDescent="0.25">
      <c r="A3" s="1" t="str">
        <f>Process!A3</f>
        <v>Course Code</v>
      </c>
      <c r="B3" s="133" t="str">
        <f>Process!B3</f>
        <v>KCS403</v>
      </c>
      <c r="C3" s="133"/>
      <c r="D3" s="133"/>
      <c r="E3" s="133"/>
      <c r="F3" s="133"/>
      <c r="G3" s="133"/>
    </row>
    <row r="4" spans="1:26" x14ac:dyDescent="0.25">
      <c r="A4" s="1" t="str">
        <f>Process!A4</f>
        <v>Batch</v>
      </c>
      <c r="B4" s="133" t="str">
        <f>Process!B4</f>
        <v>2020 2024</v>
      </c>
      <c r="C4" s="133"/>
      <c r="D4" s="133"/>
      <c r="E4" s="133"/>
      <c r="F4" s="133"/>
      <c r="G4" s="133"/>
    </row>
    <row r="5" spans="1:26" x14ac:dyDescent="0.25">
      <c r="A5" s="1" t="str">
        <f>Process!A5</f>
        <v>Semester</v>
      </c>
      <c r="B5" s="133">
        <f>Process!B5</f>
        <v>4</v>
      </c>
      <c r="C5" s="133"/>
      <c r="D5" s="133"/>
      <c r="E5" s="133"/>
      <c r="F5" s="133"/>
      <c r="G5" s="133"/>
    </row>
    <row r="6" spans="1:26" x14ac:dyDescent="0.25">
      <c r="A6" s="1" t="str">
        <f>Process!A6</f>
        <v>Session</v>
      </c>
      <c r="B6" s="133" t="str">
        <f>Process!B6</f>
        <v>2021 2022</v>
      </c>
      <c r="C6" s="133"/>
      <c r="D6" s="133"/>
      <c r="E6" s="133"/>
      <c r="F6" s="133"/>
      <c r="G6" s="133"/>
    </row>
    <row r="7" spans="1:26" x14ac:dyDescent="0.25">
      <c r="A7" s="1" t="str">
        <f>Process!A7</f>
        <v>L:T:P</v>
      </c>
      <c r="B7" s="133" t="str">
        <f>Process!B7</f>
        <v>3.1.0</v>
      </c>
      <c r="C7" s="133"/>
      <c r="D7" s="133"/>
      <c r="E7" s="133"/>
      <c r="F7" s="133"/>
      <c r="G7" s="133"/>
    </row>
    <row r="10" spans="1:26" ht="18.75" customHeight="1" x14ac:dyDescent="0.3">
      <c r="B10" s="137" t="s">
        <v>21</v>
      </c>
      <c r="C10" s="137"/>
      <c r="D10" s="137"/>
      <c r="E10" s="137"/>
      <c r="F10" s="137"/>
      <c r="G10" s="137"/>
      <c r="H10" s="137"/>
      <c r="I10" s="137"/>
      <c r="J10" s="137"/>
    </row>
    <row r="13" spans="1:26" ht="18.75" customHeight="1" x14ac:dyDescent="0.25">
      <c r="B13" s="136" t="str">
        <f>'S3'!B10</f>
        <v>Direct CO Attainment using Continuous Internal Examination (CIE)</v>
      </c>
      <c r="C13" s="136"/>
      <c r="D13" s="136"/>
      <c r="E13" s="136"/>
      <c r="F13" s="136"/>
      <c r="G13" s="136"/>
      <c r="H13" s="136"/>
      <c r="I13" s="136"/>
      <c r="J13" s="136"/>
      <c r="K13" s="136"/>
      <c r="L13" s="2"/>
      <c r="P13" s="136" t="str">
        <f>'S4'!B10</f>
        <v>Direct CO Attainment using Semester End Examination (SEE)</v>
      </c>
      <c r="Q13" s="136"/>
      <c r="R13" s="136"/>
      <c r="S13" s="136"/>
      <c r="T13" s="136"/>
      <c r="U13" s="136"/>
      <c r="V13" s="136"/>
      <c r="W13" s="136"/>
      <c r="X13" s="136"/>
      <c r="Y13" s="136"/>
      <c r="Z13" s="11"/>
    </row>
    <row r="15" spans="1:26" ht="29.25" customHeight="1" x14ac:dyDescent="0.25">
      <c r="A15" s="10" t="str">
        <f>'S3'!A181</f>
        <v>Course Code</v>
      </c>
      <c r="B15" s="10" t="str">
        <f>'S3'!B181</f>
        <v>CO</v>
      </c>
      <c r="C15" s="148" t="str">
        <f>'S3'!C181</f>
        <v>CO Attained (% of students getting ≥ 60% marks)</v>
      </c>
      <c r="D15" s="201"/>
      <c r="E15" s="201"/>
      <c r="F15" s="201"/>
      <c r="G15" s="149"/>
      <c r="H15" s="156" t="str">
        <f>'S3'!H181</f>
        <v>CO Attained      (On Scale of 3)</v>
      </c>
      <c r="I15" s="156"/>
      <c r="J15" s="156"/>
      <c r="K15" s="156"/>
      <c r="O15" s="10" t="str">
        <f>'S4'!B181</f>
        <v>Course Code</v>
      </c>
      <c r="P15" s="10" t="str">
        <f>'S4'!C181</f>
        <v>CO</v>
      </c>
      <c r="Q15" s="148" t="str">
        <f>'S4'!D181</f>
        <v>CO Attained                                                                   (% of students getting ≥ 60% marks)</v>
      </c>
      <c r="R15" s="201"/>
      <c r="S15" s="201"/>
      <c r="T15" s="201"/>
      <c r="U15" s="149"/>
      <c r="V15" s="156" t="str">
        <f>'S4'!I181</f>
        <v>CO Attained      (On Scale of 3)</v>
      </c>
      <c r="W15" s="156"/>
      <c r="X15" s="156"/>
      <c r="Y15" s="156"/>
    </row>
    <row r="16" spans="1:26" x14ac:dyDescent="0.25">
      <c r="A16" s="159" t="str">
        <f>'S3'!A182</f>
        <v>KCS403</v>
      </c>
      <c r="B16" s="10" t="str">
        <f>'S3'!B182</f>
        <v>CO1</v>
      </c>
      <c r="C16" s="221">
        <f>'S3'!C182</f>
        <v>67.52</v>
      </c>
      <c r="D16" s="222"/>
      <c r="E16" s="222"/>
      <c r="F16" s="222"/>
      <c r="G16" s="223"/>
      <c r="H16" s="220">
        <f>'S3'!H182</f>
        <v>2.0299999999999998</v>
      </c>
      <c r="I16" s="220"/>
      <c r="J16" s="220"/>
      <c r="K16" s="220"/>
      <c r="O16" s="159" t="str">
        <f>'S4'!B182</f>
        <v>KCS403</v>
      </c>
      <c r="P16" s="10" t="str">
        <f>'S4'!C182</f>
        <v>CO1</v>
      </c>
      <c r="Q16" s="221">
        <f>'S4'!D182</f>
        <v>14.01</v>
      </c>
      <c r="R16" s="222"/>
      <c r="S16" s="222"/>
      <c r="T16" s="222"/>
      <c r="U16" s="223"/>
      <c r="V16" s="220">
        <f>'S4'!I182</f>
        <v>0.42</v>
      </c>
      <c r="W16" s="220"/>
      <c r="X16" s="220"/>
      <c r="Y16" s="220"/>
    </row>
    <row r="17" spans="1:25" x14ac:dyDescent="0.25">
      <c r="A17" s="160"/>
      <c r="B17" s="10" t="str">
        <f>'S3'!B183</f>
        <v>CO2</v>
      </c>
      <c r="C17" s="221">
        <f>'S3'!C183</f>
        <v>59.24</v>
      </c>
      <c r="D17" s="222"/>
      <c r="E17" s="222"/>
      <c r="F17" s="222"/>
      <c r="G17" s="223"/>
      <c r="H17" s="220">
        <f>'S3'!H183</f>
        <v>1.78</v>
      </c>
      <c r="I17" s="220"/>
      <c r="J17" s="220"/>
      <c r="K17" s="220"/>
      <c r="O17" s="160"/>
      <c r="P17" s="10" t="str">
        <f>'S4'!C183</f>
        <v>CO2</v>
      </c>
      <c r="Q17" s="221">
        <f>'S4'!D183</f>
        <v>14.01</v>
      </c>
      <c r="R17" s="222"/>
      <c r="S17" s="222"/>
      <c r="T17" s="222"/>
      <c r="U17" s="223"/>
      <c r="V17" s="220">
        <f>'S4'!I183</f>
        <v>0.42</v>
      </c>
      <c r="W17" s="220"/>
      <c r="X17" s="220"/>
      <c r="Y17" s="220"/>
    </row>
    <row r="18" spans="1:25" x14ac:dyDescent="0.25">
      <c r="A18" s="160"/>
      <c r="B18" s="10" t="str">
        <f>'S3'!B184</f>
        <v>CO3</v>
      </c>
      <c r="C18" s="221">
        <f>'S3'!C184</f>
        <v>66.88</v>
      </c>
      <c r="D18" s="222"/>
      <c r="E18" s="222"/>
      <c r="F18" s="222"/>
      <c r="G18" s="223"/>
      <c r="H18" s="220">
        <f>'S3'!H184</f>
        <v>2.0099999999999998</v>
      </c>
      <c r="I18" s="220"/>
      <c r="J18" s="220"/>
      <c r="K18" s="220"/>
      <c r="O18" s="160"/>
      <c r="P18" s="10" t="str">
        <f>'S4'!C184</f>
        <v>CO3</v>
      </c>
      <c r="Q18" s="221">
        <f>'S4'!D184</f>
        <v>14.01</v>
      </c>
      <c r="R18" s="222"/>
      <c r="S18" s="222"/>
      <c r="T18" s="222"/>
      <c r="U18" s="223"/>
      <c r="V18" s="220">
        <f>'S4'!I184</f>
        <v>0.42</v>
      </c>
      <c r="W18" s="220"/>
      <c r="X18" s="220"/>
      <c r="Y18" s="220"/>
    </row>
    <row r="19" spans="1:25" x14ac:dyDescent="0.25">
      <c r="A19" s="160"/>
      <c r="B19" s="10" t="str">
        <f>'S3'!B185</f>
        <v>CO4</v>
      </c>
      <c r="C19" s="221">
        <f>'S3'!C185</f>
        <v>64.33</v>
      </c>
      <c r="D19" s="222"/>
      <c r="E19" s="222"/>
      <c r="F19" s="222"/>
      <c r="G19" s="223"/>
      <c r="H19" s="220">
        <f>'S3'!H185</f>
        <v>1.93</v>
      </c>
      <c r="I19" s="220"/>
      <c r="J19" s="220"/>
      <c r="K19" s="220"/>
      <c r="O19" s="160"/>
      <c r="P19" s="10" t="str">
        <f>'S4'!C185</f>
        <v>CO4</v>
      </c>
      <c r="Q19" s="221">
        <f>'S4'!D185</f>
        <v>14.01</v>
      </c>
      <c r="R19" s="222"/>
      <c r="S19" s="222"/>
      <c r="T19" s="222"/>
      <c r="U19" s="223"/>
      <c r="V19" s="220">
        <f>'S4'!I185</f>
        <v>0.42</v>
      </c>
      <c r="W19" s="220"/>
      <c r="X19" s="220"/>
      <c r="Y19" s="220"/>
    </row>
    <row r="20" spans="1:25" x14ac:dyDescent="0.25">
      <c r="A20" s="161"/>
      <c r="B20" s="10" t="str">
        <f>'S3'!B186</f>
        <v>CO5</v>
      </c>
      <c r="C20" s="221">
        <f>'S3'!C186</f>
        <v>66.239999999999995</v>
      </c>
      <c r="D20" s="222"/>
      <c r="E20" s="222"/>
      <c r="F20" s="222"/>
      <c r="G20" s="223"/>
      <c r="H20" s="220">
        <f>'S3'!H186</f>
        <v>1.99</v>
      </c>
      <c r="I20" s="220"/>
      <c r="J20" s="220"/>
      <c r="K20" s="220"/>
      <c r="O20" s="161"/>
      <c r="P20" s="10" t="str">
        <f>'S4'!C186</f>
        <v>CO5</v>
      </c>
      <c r="Q20" s="221">
        <f>'S4'!D186</f>
        <v>14.01</v>
      </c>
      <c r="R20" s="222"/>
      <c r="S20" s="222"/>
      <c r="T20" s="222"/>
      <c r="U20" s="223"/>
      <c r="V20" s="220">
        <f>'S4'!I186</f>
        <v>0.42</v>
      </c>
      <c r="W20" s="220"/>
      <c r="X20" s="220"/>
      <c r="Y20" s="220"/>
    </row>
    <row r="23" spans="1:25" x14ac:dyDescent="0.25">
      <c r="B23" s="136" t="s">
        <v>122</v>
      </c>
      <c r="C23" s="136"/>
      <c r="D23" s="136"/>
      <c r="E23" s="136"/>
      <c r="F23" s="136"/>
      <c r="G23" s="136"/>
      <c r="H23" s="136"/>
      <c r="I23" s="136"/>
      <c r="J23" s="136"/>
      <c r="K23" s="136"/>
    </row>
    <row r="25" spans="1:25" ht="28.5" customHeight="1" x14ac:dyDescent="0.25">
      <c r="A25" s="10" t="str">
        <f>A15</f>
        <v>Course Code</v>
      </c>
      <c r="B25" s="10" t="str">
        <f>B15</f>
        <v>CO</v>
      </c>
      <c r="C25" s="156" t="s">
        <v>120</v>
      </c>
      <c r="D25" s="156"/>
      <c r="E25" s="156"/>
      <c r="F25" s="156" t="s">
        <v>119</v>
      </c>
      <c r="G25" s="156"/>
      <c r="H25" s="156"/>
      <c r="I25" s="156"/>
      <c r="J25" s="156" t="s">
        <v>118</v>
      </c>
      <c r="K25" s="156"/>
      <c r="L25" s="156"/>
      <c r="M25" s="156"/>
      <c r="N25" s="156"/>
      <c r="O25" s="156" t="s">
        <v>121</v>
      </c>
      <c r="P25" s="156"/>
      <c r="Q25" s="156"/>
    </row>
    <row r="26" spans="1:25" x14ac:dyDescent="0.25">
      <c r="A26" s="159" t="str">
        <f>A16</f>
        <v>KCS403</v>
      </c>
      <c r="B26" s="10" t="str">
        <f t="shared" ref="B26:C30" si="0">B16</f>
        <v>CO1</v>
      </c>
      <c r="C26" s="200">
        <f>C16</f>
        <v>67.52</v>
      </c>
      <c r="D26" s="200"/>
      <c r="E26" s="200"/>
      <c r="F26" s="200">
        <f>Q16</f>
        <v>14.01</v>
      </c>
      <c r="G26" s="200"/>
      <c r="H26" s="200"/>
      <c r="I26" s="200"/>
      <c r="J26" s="200">
        <f>ROUND((0.33*C26+0.67*F26),2)</f>
        <v>31.67</v>
      </c>
      <c r="K26" s="200"/>
      <c r="L26" s="200"/>
      <c r="M26" s="200"/>
      <c r="N26" s="200"/>
      <c r="O26" s="200">
        <f>ROUND((J26/100)*3,2)</f>
        <v>0.95</v>
      </c>
      <c r="P26" s="200"/>
      <c r="Q26" s="200"/>
    </row>
    <row r="27" spans="1:25" x14ac:dyDescent="0.25">
      <c r="A27" s="160"/>
      <c r="B27" s="10" t="str">
        <f t="shared" si="0"/>
        <v>CO2</v>
      </c>
      <c r="C27" s="200">
        <f t="shared" si="0"/>
        <v>59.24</v>
      </c>
      <c r="D27" s="200"/>
      <c r="E27" s="200"/>
      <c r="F27" s="200">
        <f>Q17</f>
        <v>14.01</v>
      </c>
      <c r="G27" s="200"/>
      <c r="H27" s="200"/>
      <c r="I27" s="200"/>
      <c r="J27" s="200">
        <f>ROUND((0.33*C27+0.67*F27),2)</f>
        <v>28.94</v>
      </c>
      <c r="K27" s="200"/>
      <c r="L27" s="200"/>
      <c r="M27" s="200"/>
      <c r="N27" s="200"/>
      <c r="O27" s="200">
        <f>ROUND((J27/100)*3,2)</f>
        <v>0.87</v>
      </c>
      <c r="P27" s="200"/>
      <c r="Q27" s="200"/>
    </row>
    <row r="28" spans="1:25" x14ac:dyDescent="0.25">
      <c r="A28" s="160"/>
      <c r="B28" s="10" t="str">
        <f t="shared" si="0"/>
        <v>CO3</v>
      </c>
      <c r="C28" s="200">
        <f t="shared" si="0"/>
        <v>66.88</v>
      </c>
      <c r="D28" s="200"/>
      <c r="E28" s="200"/>
      <c r="F28" s="200">
        <f>Q18</f>
        <v>14.01</v>
      </c>
      <c r="G28" s="200"/>
      <c r="H28" s="200"/>
      <c r="I28" s="200"/>
      <c r="J28" s="200">
        <f>ROUND((0.33*C28+0.67*F28),2)</f>
        <v>31.46</v>
      </c>
      <c r="K28" s="200"/>
      <c r="L28" s="200"/>
      <c r="M28" s="200"/>
      <c r="N28" s="200"/>
      <c r="O28" s="200">
        <f>ROUND((J28/100)*3,2)</f>
        <v>0.94</v>
      </c>
      <c r="P28" s="200"/>
      <c r="Q28" s="200"/>
    </row>
    <row r="29" spans="1:25" x14ac:dyDescent="0.25">
      <c r="A29" s="160"/>
      <c r="B29" s="10" t="str">
        <f t="shared" si="0"/>
        <v>CO4</v>
      </c>
      <c r="C29" s="200">
        <f t="shared" si="0"/>
        <v>64.33</v>
      </c>
      <c r="D29" s="200"/>
      <c r="E29" s="200"/>
      <c r="F29" s="200">
        <f>Q19</f>
        <v>14.01</v>
      </c>
      <c r="G29" s="200"/>
      <c r="H29" s="200"/>
      <c r="I29" s="200"/>
      <c r="J29" s="200">
        <f>ROUND((0.33*C29+0.67*F29),2)</f>
        <v>30.62</v>
      </c>
      <c r="K29" s="200"/>
      <c r="L29" s="200"/>
      <c r="M29" s="200"/>
      <c r="N29" s="200"/>
      <c r="O29" s="200">
        <f>ROUND((J29/100)*3,2)</f>
        <v>0.92</v>
      </c>
      <c r="P29" s="200"/>
      <c r="Q29" s="200"/>
    </row>
    <row r="30" spans="1:25" x14ac:dyDescent="0.25">
      <c r="A30" s="161"/>
      <c r="B30" s="10" t="str">
        <f t="shared" si="0"/>
        <v>CO5</v>
      </c>
      <c r="C30" s="200">
        <f t="shared" si="0"/>
        <v>66.239999999999995</v>
      </c>
      <c r="D30" s="200"/>
      <c r="E30" s="200"/>
      <c r="F30" s="200">
        <f>Q20</f>
        <v>14.01</v>
      </c>
      <c r="G30" s="200"/>
      <c r="H30" s="200"/>
      <c r="I30" s="200"/>
      <c r="J30" s="200">
        <f>ROUND((0.33*C30+0.67*F30),2)</f>
        <v>31.25</v>
      </c>
      <c r="K30" s="200"/>
      <c r="L30" s="200"/>
      <c r="M30" s="200"/>
      <c r="N30" s="200"/>
      <c r="O30" s="200">
        <f>ROUND((J30/100)*3,2)</f>
        <v>0.94</v>
      </c>
      <c r="P30" s="200"/>
      <c r="Q30" s="200"/>
    </row>
    <row r="34" spans="1:19" x14ac:dyDescent="0.25">
      <c r="B34" s="136" t="s">
        <v>123</v>
      </c>
      <c r="C34" s="136"/>
      <c r="D34" s="136"/>
      <c r="E34" s="136"/>
      <c r="F34" s="136"/>
      <c r="G34" s="136"/>
      <c r="H34" s="136"/>
      <c r="I34" s="136"/>
      <c r="J34" s="136"/>
      <c r="K34" s="136"/>
    </row>
    <row r="36" spans="1:19" ht="42" customHeight="1" x14ac:dyDescent="0.25">
      <c r="A36" s="10" t="str">
        <f>'S5'!A179</f>
        <v>Course Code</v>
      </c>
      <c r="B36" s="10" t="str">
        <f>'S5'!B179</f>
        <v>CO</v>
      </c>
      <c r="C36" s="148" t="s">
        <v>124</v>
      </c>
      <c r="D36" s="201"/>
      <c r="E36" s="201"/>
      <c r="F36" s="201"/>
      <c r="G36" s="149"/>
      <c r="H36" s="156" t="s">
        <v>125</v>
      </c>
      <c r="I36" s="156"/>
      <c r="J36" s="156"/>
      <c r="K36" s="156"/>
    </row>
    <row r="37" spans="1:19" x14ac:dyDescent="0.25">
      <c r="A37" s="159" t="str">
        <f>'S5'!A180</f>
        <v>KCS403</v>
      </c>
      <c r="B37" s="10" t="str">
        <f>'S5'!B180</f>
        <v>CO1</v>
      </c>
      <c r="C37" s="221">
        <f>'S5'!C180</f>
        <v>66.239999999999995</v>
      </c>
      <c r="D37" s="222"/>
      <c r="E37" s="222"/>
      <c r="F37" s="222"/>
      <c r="G37" s="223"/>
      <c r="H37" s="220">
        <f>'S5'!F180</f>
        <v>1.99</v>
      </c>
      <c r="I37" s="220"/>
      <c r="J37" s="220"/>
      <c r="K37" s="220"/>
    </row>
    <row r="38" spans="1:19" x14ac:dyDescent="0.25">
      <c r="A38" s="160"/>
      <c r="B38" s="10" t="str">
        <f>'S5'!B181</f>
        <v>CO2</v>
      </c>
      <c r="C38" s="221">
        <f>'S5'!C181</f>
        <v>64.97</v>
      </c>
      <c r="D38" s="222"/>
      <c r="E38" s="222"/>
      <c r="F38" s="222"/>
      <c r="G38" s="223"/>
      <c r="H38" s="220">
        <f>'S5'!F181</f>
        <v>1.95</v>
      </c>
      <c r="I38" s="220"/>
      <c r="J38" s="220"/>
      <c r="K38" s="220"/>
    </row>
    <row r="39" spans="1:19" x14ac:dyDescent="0.25">
      <c r="A39" s="160"/>
      <c r="B39" s="10" t="str">
        <f>'S5'!B182</f>
        <v>CO3</v>
      </c>
      <c r="C39" s="221">
        <f>'S5'!C182</f>
        <v>54.78</v>
      </c>
      <c r="D39" s="222"/>
      <c r="E39" s="222"/>
      <c r="F39" s="222"/>
      <c r="G39" s="223"/>
      <c r="H39" s="220">
        <f>'S5'!F182</f>
        <v>1.64</v>
      </c>
      <c r="I39" s="220"/>
      <c r="J39" s="220"/>
      <c r="K39" s="220"/>
    </row>
    <row r="40" spans="1:19" x14ac:dyDescent="0.25">
      <c r="A40" s="160"/>
      <c r="B40" s="10" t="str">
        <f>'S5'!B183</f>
        <v>CO4</v>
      </c>
      <c r="C40" s="221">
        <f>'S5'!C183</f>
        <v>66.239999999999995</v>
      </c>
      <c r="D40" s="222"/>
      <c r="E40" s="222"/>
      <c r="F40" s="222"/>
      <c r="G40" s="223"/>
      <c r="H40" s="220">
        <f>'S5'!F183</f>
        <v>1.99</v>
      </c>
      <c r="I40" s="220"/>
      <c r="J40" s="220"/>
      <c r="K40" s="220"/>
    </row>
    <row r="41" spans="1:19" x14ac:dyDescent="0.25">
      <c r="A41" s="161"/>
      <c r="B41" s="10" t="str">
        <f>'S5'!B184</f>
        <v>CO5</v>
      </c>
      <c r="C41" s="221">
        <f>'S5'!C184</f>
        <v>63.69</v>
      </c>
      <c r="D41" s="222"/>
      <c r="E41" s="222"/>
      <c r="F41" s="222"/>
      <c r="G41" s="223"/>
      <c r="H41" s="220">
        <f>'S5'!F184</f>
        <v>1.91</v>
      </c>
      <c r="I41" s="220"/>
      <c r="J41" s="220"/>
      <c r="K41" s="220"/>
    </row>
    <row r="45" spans="1:19" x14ac:dyDescent="0.25">
      <c r="B45" s="136" t="s">
        <v>130</v>
      </c>
      <c r="C45" s="136"/>
      <c r="D45" s="136"/>
      <c r="E45" s="136"/>
      <c r="F45" s="136"/>
      <c r="G45" s="136"/>
      <c r="H45" s="136"/>
      <c r="I45" s="136"/>
      <c r="J45" s="136"/>
      <c r="K45" s="136"/>
    </row>
    <row r="47" spans="1:19" ht="25.5" customHeight="1" x14ac:dyDescent="0.25">
      <c r="A47" s="10" t="str">
        <f>A36</f>
        <v>Course Code</v>
      </c>
      <c r="B47" s="10" t="str">
        <f>B36</f>
        <v>CO</v>
      </c>
      <c r="C47" s="156" t="s">
        <v>126</v>
      </c>
      <c r="D47" s="156"/>
      <c r="E47" s="156"/>
      <c r="F47" s="156"/>
      <c r="G47" s="156" t="s">
        <v>127</v>
      </c>
      <c r="H47" s="156"/>
      <c r="I47" s="156"/>
      <c r="J47" s="156"/>
      <c r="K47" s="156"/>
      <c r="L47" s="156" t="s">
        <v>128</v>
      </c>
      <c r="M47" s="156"/>
      <c r="N47" s="156"/>
      <c r="O47" s="156"/>
      <c r="P47" s="156" t="s">
        <v>129</v>
      </c>
      <c r="Q47" s="156"/>
      <c r="R47" s="156"/>
      <c r="S47" s="34" t="s">
        <v>103</v>
      </c>
    </row>
    <row r="48" spans="1:19" x14ac:dyDescent="0.25">
      <c r="A48" s="142" t="str">
        <f>A37</f>
        <v>KCS403</v>
      </c>
      <c r="B48" s="10" t="str">
        <f>B37</f>
        <v>CO1</v>
      </c>
      <c r="C48" s="200">
        <f>J26</f>
        <v>31.67</v>
      </c>
      <c r="D48" s="200"/>
      <c r="E48" s="200"/>
      <c r="F48" s="200"/>
      <c r="G48" s="200">
        <f>C37</f>
        <v>66.239999999999995</v>
      </c>
      <c r="H48" s="200"/>
      <c r="I48" s="200"/>
      <c r="J48" s="200"/>
      <c r="K48" s="200"/>
      <c r="L48" s="200">
        <f>ROUND((0.9*C48+0.1*G48),2)</f>
        <v>35.130000000000003</v>
      </c>
      <c r="M48" s="200"/>
      <c r="N48" s="200"/>
      <c r="O48" s="200"/>
      <c r="P48" s="200">
        <f>ROUND((L48/100)*3,2)</f>
        <v>1.05</v>
      </c>
      <c r="Q48" s="200"/>
      <c r="R48" s="200"/>
      <c r="S48" s="28" t="str">
        <f>IF(L48&gt;'S1'!F30,"Y","N")</f>
        <v>N</v>
      </c>
    </row>
    <row r="49" spans="1:19" x14ac:dyDescent="0.25">
      <c r="A49" s="142"/>
      <c r="B49" s="10" t="str">
        <f>B38</f>
        <v>CO2</v>
      </c>
      <c r="C49" s="200">
        <f>J27</f>
        <v>28.94</v>
      </c>
      <c r="D49" s="200"/>
      <c r="E49" s="200"/>
      <c r="F49" s="200"/>
      <c r="G49" s="200">
        <f>C38</f>
        <v>64.97</v>
      </c>
      <c r="H49" s="200"/>
      <c r="I49" s="200"/>
      <c r="J49" s="200"/>
      <c r="K49" s="200"/>
      <c r="L49" s="200">
        <f>ROUND((0.9*C49+0.1*G49),2)</f>
        <v>32.54</v>
      </c>
      <c r="M49" s="200"/>
      <c r="N49" s="200"/>
      <c r="O49" s="200"/>
      <c r="P49" s="200">
        <f>ROUND((L49/100)*3,2)</f>
        <v>0.98</v>
      </c>
      <c r="Q49" s="200"/>
      <c r="R49" s="200"/>
      <c r="S49" s="28" t="str">
        <f>IF(L49&gt;'S1'!F31,"Y","N")</f>
        <v>N</v>
      </c>
    </row>
    <row r="50" spans="1:19" x14ac:dyDescent="0.25">
      <c r="A50" s="142"/>
      <c r="B50" s="10" t="str">
        <f>B39</f>
        <v>CO3</v>
      </c>
      <c r="C50" s="200">
        <f>J28</f>
        <v>31.46</v>
      </c>
      <c r="D50" s="200"/>
      <c r="E50" s="200"/>
      <c r="F50" s="200"/>
      <c r="G50" s="200">
        <f>C39</f>
        <v>54.78</v>
      </c>
      <c r="H50" s="200"/>
      <c r="I50" s="200"/>
      <c r="J50" s="200"/>
      <c r="K50" s="200"/>
      <c r="L50" s="200">
        <f>ROUND((0.9*C50+0.1*G50),2)</f>
        <v>33.79</v>
      </c>
      <c r="M50" s="200"/>
      <c r="N50" s="200"/>
      <c r="O50" s="200"/>
      <c r="P50" s="200">
        <f>ROUND((L50/100)*3,2)</f>
        <v>1.01</v>
      </c>
      <c r="Q50" s="200"/>
      <c r="R50" s="200"/>
      <c r="S50" s="28" t="str">
        <f>IF(L50&gt;'S1'!F32,"Y","N")</f>
        <v>N</v>
      </c>
    </row>
    <row r="51" spans="1:19" x14ac:dyDescent="0.25">
      <c r="A51" s="142"/>
      <c r="B51" s="10" t="str">
        <f>B40</f>
        <v>CO4</v>
      </c>
      <c r="C51" s="200">
        <f>J29</f>
        <v>30.62</v>
      </c>
      <c r="D51" s="200"/>
      <c r="E51" s="200"/>
      <c r="F51" s="200"/>
      <c r="G51" s="200">
        <f>C40</f>
        <v>66.239999999999995</v>
      </c>
      <c r="H51" s="200"/>
      <c r="I51" s="200"/>
      <c r="J51" s="200"/>
      <c r="K51" s="200"/>
      <c r="L51" s="200">
        <f>ROUND((0.9*C51+0.1*G51),2)</f>
        <v>34.18</v>
      </c>
      <c r="M51" s="200"/>
      <c r="N51" s="200"/>
      <c r="O51" s="200"/>
      <c r="P51" s="200">
        <f>ROUND((L51/100)*3,2)</f>
        <v>1.03</v>
      </c>
      <c r="Q51" s="200"/>
      <c r="R51" s="200"/>
      <c r="S51" s="28" t="str">
        <f>IF(L51&gt;'S1'!F33,"Y","N")</f>
        <v>N</v>
      </c>
    </row>
    <row r="52" spans="1:19" x14ac:dyDescent="0.25">
      <c r="A52" s="142"/>
      <c r="B52" s="10" t="str">
        <f>B41</f>
        <v>CO5</v>
      </c>
      <c r="C52" s="200">
        <f>J30</f>
        <v>31.25</v>
      </c>
      <c r="D52" s="200"/>
      <c r="E52" s="200"/>
      <c r="F52" s="200"/>
      <c r="G52" s="200">
        <f>C41</f>
        <v>63.69</v>
      </c>
      <c r="H52" s="200"/>
      <c r="I52" s="200"/>
      <c r="J52" s="200"/>
      <c r="K52" s="200"/>
      <c r="L52" s="200">
        <f>ROUND((0.9*C52+0.1*G52),2)</f>
        <v>34.49</v>
      </c>
      <c r="M52" s="200"/>
      <c r="N52" s="200"/>
      <c r="O52" s="200"/>
      <c r="P52" s="200">
        <f>ROUND((L52/100)*3,2)</f>
        <v>1.03</v>
      </c>
      <c r="Q52" s="200"/>
      <c r="R52" s="200"/>
      <c r="S52" s="28" t="str">
        <f>IF(L52&gt;'S1'!F34,"Y","N")</f>
        <v>N</v>
      </c>
    </row>
    <row r="53" spans="1:19" x14ac:dyDescent="0.25">
      <c r="A53" s="37"/>
      <c r="B53" s="261"/>
      <c r="C53" s="70"/>
      <c r="D53" s="70"/>
      <c r="E53" s="70"/>
      <c r="F53" s="70"/>
      <c r="G53" s="70"/>
      <c r="H53" s="70"/>
      <c r="I53" s="70"/>
      <c r="J53" s="70"/>
      <c r="K53" s="70"/>
      <c r="L53" s="70"/>
      <c r="M53" s="70"/>
      <c r="N53" s="70"/>
      <c r="O53" s="70"/>
      <c r="P53" s="70"/>
      <c r="Q53" s="70"/>
      <c r="R53" s="70"/>
      <c r="S53" s="70"/>
    </row>
    <row r="54" spans="1:19" x14ac:dyDescent="0.25">
      <c r="A54" s="37"/>
      <c r="B54" s="261"/>
      <c r="C54" s="70"/>
      <c r="D54" s="70"/>
      <c r="E54" s="70"/>
      <c r="F54" s="70"/>
      <c r="G54" s="70"/>
      <c r="H54" s="70"/>
      <c r="I54" s="70"/>
      <c r="J54" s="70"/>
      <c r="K54" s="70"/>
      <c r="L54" s="70"/>
      <c r="M54" s="70"/>
      <c r="N54" s="70"/>
      <c r="O54" s="70"/>
      <c r="P54" s="70"/>
      <c r="Q54" s="70"/>
      <c r="R54" s="70"/>
      <c r="S54" s="70"/>
    </row>
    <row r="55" spans="1:19" x14ac:dyDescent="0.25">
      <c r="A55" s="37"/>
      <c r="B55" s="261"/>
      <c r="C55" s="70"/>
      <c r="D55" s="70"/>
      <c r="E55" s="70"/>
      <c r="F55" s="70"/>
      <c r="G55" s="70"/>
      <c r="H55" s="70"/>
      <c r="I55" s="70"/>
      <c r="J55" s="70"/>
      <c r="K55" s="70"/>
      <c r="L55" s="70"/>
      <c r="M55" s="70"/>
      <c r="N55" s="70"/>
      <c r="O55" s="70"/>
      <c r="P55" s="70"/>
      <c r="Q55" s="70"/>
      <c r="R55" s="70"/>
      <c r="S55" s="70"/>
    </row>
    <row r="58" spans="1:19" x14ac:dyDescent="0.25">
      <c r="A58" s="10" t="str">
        <f>A36</f>
        <v>Course Code</v>
      </c>
      <c r="B58" s="10" t="str">
        <f t="shared" ref="B58:B63" si="1">B25</f>
        <v>CO</v>
      </c>
      <c r="C58" s="224" t="s">
        <v>131</v>
      </c>
      <c r="D58" s="224"/>
      <c r="E58" s="224" t="s">
        <v>130</v>
      </c>
      <c r="F58" s="224"/>
      <c r="G58" s="10" t="s">
        <v>103</v>
      </c>
    </row>
    <row r="59" spans="1:19" x14ac:dyDescent="0.25">
      <c r="A59" s="142" t="str">
        <f>A37</f>
        <v>KCS403</v>
      </c>
      <c r="B59" s="10" t="str">
        <f t="shared" si="1"/>
        <v>CO1</v>
      </c>
      <c r="C59" s="225">
        <f>'S1'!F30</f>
        <v>50</v>
      </c>
      <c r="D59" s="200"/>
      <c r="E59" s="200">
        <f>L48</f>
        <v>35.130000000000003</v>
      </c>
      <c r="F59" s="200"/>
      <c r="G59" s="5" t="str">
        <f>IF(E59&gt;C59,"Y","N")</f>
        <v>N</v>
      </c>
    </row>
    <row r="60" spans="1:19" x14ac:dyDescent="0.25">
      <c r="A60" s="142"/>
      <c r="B60" s="10" t="str">
        <f t="shared" si="1"/>
        <v>CO2</v>
      </c>
      <c r="C60" s="225">
        <f>'S1'!F31</f>
        <v>50</v>
      </c>
      <c r="D60" s="200"/>
      <c r="E60" s="200">
        <f>L49</f>
        <v>32.54</v>
      </c>
      <c r="F60" s="200"/>
      <c r="G60" s="5" t="str">
        <f>IF(E60&gt;C60,"Y","N")</f>
        <v>N</v>
      </c>
    </row>
    <row r="61" spans="1:19" x14ac:dyDescent="0.25">
      <c r="A61" s="142"/>
      <c r="B61" s="10" t="str">
        <f t="shared" si="1"/>
        <v>CO3</v>
      </c>
      <c r="C61" s="225">
        <f>'S1'!F32</f>
        <v>50</v>
      </c>
      <c r="D61" s="200"/>
      <c r="E61" s="200">
        <f>L50</f>
        <v>33.79</v>
      </c>
      <c r="F61" s="200"/>
      <c r="G61" s="5" t="str">
        <f>IF(E61&gt;C61,"Y","N")</f>
        <v>N</v>
      </c>
    </row>
    <row r="62" spans="1:19" x14ac:dyDescent="0.25">
      <c r="A62" s="142"/>
      <c r="B62" s="10" t="str">
        <f t="shared" si="1"/>
        <v>CO4</v>
      </c>
      <c r="C62" s="225">
        <f>'S1'!F33</f>
        <v>50</v>
      </c>
      <c r="D62" s="200"/>
      <c r="E62" s="200">
        <f>L51</f>
        <v>34.18</v>
      </c>
      <c r="F62" s="200"/>
      <c r="G62" s="5" t="str">
        <f>IF(E62&gt;C62,"Y","N")</f>
        <v>N</v>
      </c>
    </row>
    <row r="63" spans="1:19" x14ac:dyDescent="0.25">
      <c r="A63" s="142"/>
      <c r="B63" s="10" t="str">
        <f t="shared" si="1"/>
        <v>CO5</v>
      </c>
      <c r="C63" s="225">
        <f>'S1'!F34</f>
        <v>50</v>
      </c>
      <c r="D63" s="200"/>
      <c r="E63" s="200">
        <f>L52</f>
        <v>34.49</v>
      </c>
      <c r="F63" s="200"/>
      <c r="G63" s="5" t="str">
        <f>IF(E63&gt;C63,"Y","N")</f>
        <v>N</v>
      </c>
    </row>
    <row r="67" spans="1:5" ht="28.5" customHeight="1" x14ac:dyDescent="0.25">
      <c r="A67" s="10" t="str">
        <f>A36</f>
        <v>Course Code</v>
      </c>
      <c r="B67" s="10" t="str">
        <f>B36</f>
        <v>CO</v>
      </c>
      <c r="C67" s="156" t="s">
        <v>153</v>
      </c>
      <c r="D67" s="156"/>
      <c r="E67" s="156"/>
    </row>
    <row r="68" spans="1:5" x14ac:dyDescent="0.25">
      <c r="A68" s="142" t="str">
        <f>A37</f>
        <v>KCS403</v>
      </c>
      <c r="B68" s="10" t="str">
        <f>B37</f>
        <v>CO1</v>
      </c>
      <c r="C68" s="200">
        <f>P48</f>
        <v>1.05</v>
      </c>
      <c r="D68" s="200"/>
      <c r="E68" s="200"/>
    </row>
    <row r="69" spans="1:5" x14ac:dyDescent="0.25">
      <c r="A69" s="142"/>
      <c r="B69" s="10" t="str">
        <f>B38</f>
        <v>CO2</v>
      </c>
      <c r="C69" s="200">
        <f>P49</f>
        <v>0.98</v>
      </c>
      <c r="D69" s="200"/>
      <c r="E69" s="200"/>
    </row>
    <row r="70" spans="1:5" x14ac:dyDescent="0.25">
      <c r="A70" s="142"/>
      <c r="B70" s="10" t="str">
        <f>B39</f>
        <v>CO3</v>
      </c>
      <c r="C70" s="200">
        <f>P50</f>
        <v>1.01</v>
      </c>
      <c r="D70" s="200"/>
      <c r="E70" s="200"/>
    </row>
    <row r="71" spans="1:5" x14ac:dyDescent="0.25">
      <c r="A71" s="142"/>
      <c r="B71" s="10" t="str">
        <f>B40</f>
        <v>CO4</v>
      </c>
      <c r="C71" s="200">
        <f>P51</f>
        <v>1.03</v>
      </c>
      <c r="D71" s="200"/>
      <c r="E71" s="200"/>
    </row>
    <row r="72" spans="1:5" x14ac:dyDescent="0.25">
      <c r="A72" s="142"/>
      <c r="B72" s="10" t="str">
        <f>B41</f>
        <v>CO5</v>
      </c>
      <c r="C72" s="200">
        <f>P52</f>
        <v>1.03</v>
      </c>
      <c r="D72" s="200"/>
      <c r="E72" s="200"/>
    </row>
  </sheetData>
  <mergeCells count="121">
    <mergeCell ref="A68:A72"/>
    <mergeCell ref="C67:E67"/>
    <mergeCell ref="C68:E68"/>
    <mergeCell ref="C69:E69"/>
    <mergeCell ref="C70:E70"/>
    <mergeCell ref="C71:E71"/>
    <mergeCell ref="C72:E72"/>
    <mergeCell ref="P48:R48"/>
    <mergeCell ref="P49:R49"/>
    <mergeCell ref="P50:R50"/>
    <mergeCell ref="P51:R51"/>
    <mergeCell ref="P52:R52"/>
    <mergeCell ref="A59:A63"/>
    <mergeCell ref="C58:D58"/>
    <mergeCell ref="E58:F58"/>
    <mergeCell ref="C59:D59"/>
    <mergeCell ref="C60:D60"/>
    <mergeCell ref="C61:D61"/>
    <mergeCell ref="C62:D62"/>
    <mergeCell ref="C63:D63"/>
    <mergeCell ref="E59:F59"/>
    <mergeCell ref="E60:F60"/>
    <mergeCell ref="E61:F61"/>
    <mergeCell ref="E62:F62"/>
    <mergeCell ref="E63:F63"/>
    <mergeCell ref="C49:F49"/>
    <mergeCell ref="C50:F50"/>
    <mergeCell ref="C51:F51"/>
    <mergeCell ref="G48:K48"/>
    <mergeCell ref="G49:K49"/>
    <mergeCell ref="G50:K50"/>
    <mergeCell ref="G51:K51"/>
    <mergeCell ref="L48:O48"/>
    <mergeCell ref="L49:O49"/>
    <mergeCell ref="L50:O50"/>
    <mergeCell ref="L51:O51"/>
    <mergeCell ref="B45:K45"/>
    <mergeCell ref="A48:A52"/>
    <mergeCell ref="C47:F47"/>
    <mergeCell ref="G47:K47"/>
    <mergeCell ref="L47:O47"/>
    <mergeCell ref="C52:F52"/>
    <mergeCell ref="G52:K52"/>
    <mergeCell ref="L52:O52"/>
    <mergeCell ref="O28:Q28"/>
    <mergeCell ref="O29:Q29"/>
    <mergeCell ref="B34:K34"/>
    <mergeCell ref="C36:G36"/>
    <mergeCell ref="H36:K36"/>
    <mergeCell ref="A37:A41"/>
    <mergeCell ref="C37:G37"/>
    <mergeCell ref="H37:K37"/>
    <mergeCell ref="C38:G38"/>
    <mergeCell ref="H38:K38"/>
    <mergeCell ref="C39:G39"/>
    <mergeCell ref="J30:N30"/>
    <mergeCell ref="C28:E28"/>
    <mergeCell ref="C29:E29"/>
    <mergeCell ref="P47:R47"/>
    <mergeCell ref="C48:F48"/>
    <mergeCell ref="O27:Q27"/>
    <mergeCell ref="B2:G2"/>
    <mergeCell ref="B3:G3"/>
    <mergeCell ref="B4:G4"/>
    <mergeCell ref="B5:G5"/>
    <mergeCell ref="B6:G6"/>
    <mergeCell ref="H19:K19"/>
    <mergeCell ref="B10:J10"/>
    <mergeCell ref="A16:A20"/>
    <mergeCell ref="C15:G15"/>
    <mergeCell ref="C16:G16"/>
    <mergeCell ref="C17:G17"/>
    <mergeCell ref="C18:G18"/>
    <mergeCell ref="C19:G19"/>
    <mergeCell ref="C20:G20"/>
    <mergeCell ref="B13:K13"/>
    <mergeCell ref="B7:G7"/>
    <mergeCell ref="H16:K16"/>
    <mergeCell ref="H17:K17"/>
    <mergeCell ref="H18:K18"/>
    <mergeCell ref="A26:A30"/>
    <mergeCell ref="C25:E25"/>
    <mergeCell ref="F25:I25"/>
    <mergeCell ref="C26:E26"/>
    <mergeCell ref="C27:E27"/>
    <mergeCell ref="F28:I28"/>
    <mergeCell ref="F29:I29"/>
    <mergeCell ref="F30:I30"/>
    <mergeCell ref="B23:K23"/>
    <mergeCell ref="C30:E30"/>
    <mergeCell ref="F26:I26"/>
    <mergeCell ref="F27:I27"/>
    <mergeCell ref="J25:N25"/>
    <mergeCell ref="J26:N26"/>
    <mergeCell ref="J27:N27"/>
    <mergeCell ref="J28:N28"/>
    <mergeCell ref="J29:N29"/>
    <mergeCell ref="H39:K39"/>
    <mergeCell ref="C40:G40"/>
    <mergeCell ref="H40:K40"/>
    <mergeCell ref="C41:G41"/>
    <mergeCell ref="H41:K41"/>
    <mergeCell ref="P13:Y13"/>
    <mergeCell ref="V18:Y18"/>
    <mergeCell ref="Q19:U19"/>
    <mergeCell ref="V19:Y19"/>
    <mergeCell ref="Q20:U20"/>
    <mergeCell ref="V20:Y20"/>
    <mergeCell ref="H20:K20"/>
    <mergeCell ref="Q15:U15"/>
    <mergeCell ref="V15:Y15"/>
    <mergeCell ref="O16:O20"/>
    <mergeCell ref="Q16:U16"/>
    <mergeCell ref="V16:Y16"/>
    <mergeCell ref="Q17:U17"/>
    <mergeCell ref="V17:Y17"/>
    <mergeCell ref="Q18:U18"/>
    <mergeCell ref="H15:K15"/>
    <mergeCell ref="O30:Q30"/>
    <mergeCell ref="O25:Q25"/>
    <mergeCell ref="O26:Q26"/>
  </mergeCells>
  <pageMargins left="0.70866141732283472" right="0.70866141732283472" top="0.74803149606299213" bottom="0.74803149606299213" header="0.31496062992125984" footer="0.31496062992125984"/>
  <pageSetup scale="75"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73"/>
  <sheetViews>
    <sheetView tabSelected="1" workbookViewId="0">
      <selection activeCell="R7" sqref="R7"/>
    </sheetView>
  </sheetViews>
  <sheetFormatPr defaultRowHeight="15" x14ac:dyDescent="0.25"/>
  <cols>
    <col min="1" max="1" width="16.5703125" customWidth="1"/>
    <col min="2" max="2" width="10" customWidth="1"/>
    <col min="4" max="4" width="12.28515625" bestFit="1" customWidth="1"/>
  </cols>
  <sheetData>
    <row r="2" spans="1:7" ht="15.75" x14ac:dyDescent="0.25">
      <c r="A2" s="231" t="str">
        <f>Process!A2</f>
        <v>Course Name</v>
      </c>
      <c r="B2" s="232" t="str">
        <f>Process!B2</f>
        <v>Microprocessor</v>
      </c>
      <c r="C2" s="232"/>
      <c r="D2" s="232"/>
      <c r="E2" s="232"/>
      <c r="F2" s="232"/>
      <c r="G2" s="232"/>
    </row>
    <row r="3" spans="1:7" ht="15.75" x14ac:dyDescent="0.25">
      <c r="A3" s="231" t="str">
        <f>Process!A3</f>
        <v>Course Code</v>
      </c>
      <c r="B3" s="232" t="str">
        <f>Process!B3</f>
        <v>KCS403</v>
      </c>
      <c r="C3" s="232"/>
      <c r="D3" s="232"/>
      <c r="E3" s="232"/>
      <c r="F3" s="232"/>
      <c r="G3" s="232"/>
    </row>
    <row r="4" spans="1:7" ht="15.75" x14ac:dyDescent="0.25">
      <c r="A4" s="231" t="str">
        <f>Process!A4</f>
        <v>Batch</v>
      </c>
      <c r="B4" s="232" t="str">
        <f>Process!B4</f>
        <v>2020 2024</v>
      </c>
      <c r="C4" s="232"/>
      <c r="D4" s="232"/>
      <c r="E4" s="232"/>
      <c r="F4" s="232"/>
      <c r="G4" s="232"/>
    </row>
    <row r="5" spans="1:7" ht="15.75" x14ac:dyDescent="0.25">
      <c r="A5" s="231" t="str">
        <f>Process!A5</f>
        <v>Semester</v>
      </c>
      <c r="B5" s="232">
        <f>Process!B5</f>
        <v>4</v>
      </c>
      <c r="C5" s="232"/>
      <c r="D5" s="232"/>
      <c r="E5" s="232"/>
      <c r="F5" s="232"/>
      <c r="G5" s="232"/>
    </row>
    <row r="6" spans="1:7" ht="15.75" x14ac:dyDescent="0.25">
      <c r="A6" s="231" t="str">
        <f>Process!A6</f>
        <v>Session</v>
      </c>
      <c r="B6" s="232" t="str">
        <f>Process!B6</f>
        <v>2021 2022</v>
      </c>
      <c r="C6" s="232"/>
      <c r="D6" s="232"/>
      <c r="E6" s="232"/>
      <c r="F6" s="232"/>
      <c r="G6" s="232"/>
    </row>
    <row r="7" spans="1:7" ht="15.75" x14ac:dyDescent="0.25">
      <c r="A7" s="231" t="str">
        <f>Process!A7</f>
        <v>L:T:P</v>
      </c>
      <c r="B7" s="232" t="str">
        <f>Process!B7</f>
        <v>3.1.0</v>
      </c>
      <c r="C7" s="232"/>
      <c r="D7" s="232"/>
      <c r="E7" s="232"/>
      <c r="F7" s="232"/>
      <c r="G7" s="232"/>
    </row>
    <row r="13" spans="1:7" ht="18.75" x14ac:dyDescent="0.3">
      <c r="B13" s="226" t="s">
        <v>130</v>
      </c>
      <c r="C13" s="226"/>
      <c r="D13" s="226"/>
    </row>
    <row r="14" spans="1:7" ht="18.75" x14ac:dyDescent="0.3">
      <c r="B14" s="35"/>
      <c r="C14" s="35"/>
      <c r="D14" s="35"/>
    </row>
    <row r="15" spans="1:7" ht="36.75" customHeight="1" x14ac:dyDescent="0.25">
      <c r="B15" s="266" t="str">
        <f>'S6'!A58</f>
        <v>Course Code</v>
      </c>
      <c r="C15" s="266" t="str">
        <f>'S6'!B58</f>
        <v>CO</v>
      </c>
      <c r="D15" s="262" t="str">
        <f>'S6'!E58</f>
        <v>CO Attainment</v>
      </c>
    </row>
    <row r="16" spans="1:7" ht="15.75" x14ac:dyDescent="0.25">
      <c r="B16" s="248" t="str">
        <f>'S6'!A59</f>
        <v>KCS403</v>
      </c>
      <c r="C16" s="237" t="str">
        <f>'S6'!B59</f>
        <v>CO1</v>
      </c>
      <c r="D16" s="263">
        <f>'S6'!E59</f>
        <v>35.130000000000003</v>
      </c>
    </row>
    <row r="17" spans="2:16" ht="15.75" x14ac:dyDescent="0.25">
      <c r="B17" s="249"/>
      <c r="C17" s="237" t="str">
        <f>'S6'!B60</f>
        <v>CO2</v>
      </c>
      <c r="D17" s="263">
        <f>'S6'!E60</f>
        <v>32.54</v>
      </c>
    </row>
    <row r="18" spans="2:16" ht="15.75" x14ac:dyDescent="0.25">
      <c r="B18" s="249"/>
      <c r="C18" s="237" t="str">
        <f>'S6'!B61</f>
        <v>CO3</v>
      </c>
      <c r="D18" s="263">
        <f>'S6'!E61</f>
        <v>33.79</v>
      </c>
    </row>
    <row r="19" spans="2:16" ht="15.75" x14ac:dyDescent="0.25">
      <c r="B19" s="249"/>
      <c r="C19" s="237" t="str">
        <f>'S6'!B62</f>
        <v>CO4</v>
      </c>
      <c r="D19" s="263">
        <f>'S6'!E62</f>
        <v>34.18</v>
      </c>
    </row>
    <row r="20" spans="2:16" ht="15.75" x14ac:dyDescent="0.25">
      <c r="B20" s="250"/>
      <c r="C20" s="237" t="str">
        <f>'S6'!B63</f>
        <v>CO5</v>
      </c>
      <c r="D20" s="263">
        <f>'S6'!E63</f>
        <v>34.49</v>
      </c>
    </row>
    <row r="21" spans="2:16" x14ac:dyDescent="0.25">
      <c r="B21" s="37"/>
      <c r="C21" s="38"/>
      <c r="D21" s="39"/>
    </row>
    <row r="22" spans="2:16" x14ac:dyDescent="0.25">
      <c r="B22" s="37"/>
      <c r="C22" s="38"/>
      <c r="D22" s="39"/>
    </row>
    <row r="23" spans="2:16" x14ac:dyDescent="0.25">
      <c r="B23" s="37"/>
      <c r="C23" s="38"/>
      <c r="D23" s="39"/>
    </row>
    <row r="24" spans="2:16" x14ac:dyDescent="0.25">
      <c r="B24" s="37"/>
      <c r="C24" s="38"/>
      <c r="D24" s="39"/>
    </row>
    <row r="25" spans="2:16" x14ac:dyDescent="0.25">
      <c r="B25" s="37"/>
      <c r="C25" s="38"/>
      <c r="D25" s="39"/>
    </row>
    <row r="26" spans="2:16" ht="18.75" x14ac:dyDescent="0.3">
      <c r="B26" s="226" t="str">
        <f>'S2'!C10</f>
        <v>CO-PO Mapping</v>
      </c>
      <c r="C26" s="226"/>
      <c r="D26" s="226"/>
    </row>
    <row r="29" spans="2:16" ht="34.5" customHeight="1" x14ac:dyDescent="0.25">
      <c r="B29" s="237" t="str">
        <f>'S2'!C13</f>
        <v>Course Code</v>
      </c>
      <c r="C29" s="238" t="str">
        <f>'S2'!D13</f>
        <v>CO</v>
      </c>
      <c r="D29" s="239"/>
      <c r="E29" s="262" t="str">
        <f>'S2'!F13</f>
        <v>PO1</v>
      </c>
      <c r="F29" s="262" t="str">
        <f>'S2'!G13</f>
        <v>PO2</v>
      </c>
      <c r="G29" s="262" t="str">
        <f>'S2'!H13</f>
        <v>PO3</v>
      </c>
      <c r="H29" s="262" t="str">
        <f>'S2'!I13</f>
        <v>PO4</v>
      </c>
      <c r="I29" s="262" t="str">
        <f>'S2'!J13</f>
        <v>PO5</v>
      </c>
      <c r="J29" s="262" t="str">
        <f>'S2'!K13</f>
        <v>PO6</v>
      </c>
      <c r="K29" s="262" t="str">
        <f>'S2'!L13</f>
        <v>PO7</v>
      </c>
      <c r="L29" s="262" t="str">
        <f>'S2'!M13</f>
        <v>PO8</v>
      </c>
      <c r="M29" s="262" t="str">
        <f>'S2'!N13</f>
        <v>PO9</v>
      </c>
      <c r="N29" s="262" t="str">
        <f>'S2'!O13</f>
        <v>PO10</v>
      </c>
      <c r="O29" s="262" t="str">
        <f>'S2'!P13</f>
        <v>PO11</v>
      </c>
      <c r="P29" s="262" t="str">
        <f>'S2'!Q13</f>
        <v>PO12</v>
      </c>
    </row>
    <row r="30" spans="2:16" ht="18.75" customHeight="1" x14ac:dyDescent="0.25">
      <c r="B30" s="241" t="str">
        <f>'S2'!C14</f>
        <v>KCS403</v>
      </c>
      <c r="C30" s="242" t="str">
        <f>'S2'!D14</f>
        <v>CO1</v>
      </c>
      <c r="D30" s="242" t="str">
        <f>'S2'!E14</f>
        <v>KCS403.1</v>
      </c>
      <c r="E30" s="263">
        <f>IF('S2'!F14,'S2'!F14,"")</f>
        <v>3</v>
      </c>
      <c r="F30" s="263">
        <f>IF('S2'!G14,'S2'!G14,"")</f>
        <v>1</v>
      </c>
      <c r="G30" s="263">
        <f>IF('S2'!H14,'S2'!H14,"")</f>
        <v>2</v>
      </c>
      <c r="H30" s="263" t="str">
        <f>IF('S2'!I14,'S2'!I14,"")</f>
        <v/>
      </c>
      <c r="I30" s="263" t="str">
        <f>IF('S2'!J14,'S2'!J14,"")</f>
        <v/>
      </c>
      <c r="J30" s="263" t="str">
        <f>IF('S2'!K14,'S2'!K14,"")</f>
        <v/>
      </c>
      <c r="K30" s="263" t="str">
        <f>IF('S2'!L14,'S2'!L14,"")</f>
        <v/>
      </c>
      <c r="L30" s="263" t="str">
        <f>IF('S2'!M14,'S2'!M14,"")</f>
        <v/>
      </c>
      <c r="M30" s="263" t="str">
        <f>IF('S2'!N14,'S2'!N14,"")</f>
        <v/>
      </c>
      <c r="N30" s="263" t="str">
        <f>IF('S2'!O14,'S2'!O14,"")</f>
        <v/>
      </c>
      <c r="O30" s="263" t="str">
        <f>IF('S2'!P14,'S2'!P14,"")</f>
        <v/>
      </c>
      <c r="P30" s="263">
        <f>IF('S2'!Q14,'S2'!Q14,"")</f>
        <v>1</v>
      </c>
    </row>
    <row r="31" spans="2:16" ht="19.5" customHeight="1" x14ac:dyDescent="0.25">
      <c r="B31" s="241"/>
      <c r="C31" s="242" t="str">
        <f>'S2'!D15</f>
        <v>CO2</v>
      </c>
      <c r="D31" s="242" t="str">
        <f>'S2'!E15</f>
        <v>KCS403.2</v>
      </c>
      <c r="E31" s="263">
        <f>IF('S2'!F15,'S2'!F15,"")</f>
        <v>3</v>
      </c>
      <c r="F31" s="263">
        <f>IF('S2'!G15,'S2'!G15,"")</f>
        <v>3</v>
      </c>
      <c r="G31" s="263">
        <f>IF('S2'!H15,'S2'!H15,"")</f>
        <v>3</v>
      </c>
      <c r="H31" s="263" t="str">
        <f>IF('S2'!I15,'S2'!I15,"")</f>
        <v/>
      </c>
      <c r="I31" s="263" t="str">
        <f>IF('S2'!J15,'S2'!J15,"")</f>
        <v/>
      </c>
      <c r="J31" s="263" t="str">
        <f>IF('S2'!K15,'S2'!K15,"")</f>
        <v/>
      </c>
      <c r="K31" s="263" t="str">
        <f>IF('S2'!L15,'S2'!L15,"")</f>
        <v/>
      </c>
      <c r="L31" s="263" t="str">
        <f>IF('S2'!M15,'S2'!M15,"")</f>
        <v/>
      </c>
      <c r="M31" s="263" t="str">
        <f>IF('S2'!N15,'S2'!N15,"")</f>
        <v/>
      </c>
      <c r="N31" s="263" t="str">
        <f>IF('S2'!O15,'S2'!O15,"")</f>
        <v/>
      </c>
      <c r="O31" s="263" t="str">
        <f>IF('S2'!P15,'S2'!P15,"")</f>
        <v/>
      </c>
      <c r="P31" s="263">
        <f>IF('S2'!Q15,'S2'!Q15,"")</f>
        <v>1</v>
      </c>
    </row>
    <row r="32" spans="2:16" ht="19.5" customHeight="1" x14ac:dyDescent="0.25">
      <c r="B32" s="241"/>
      <c r="C32" s="242" t="str">
        <f>'S2'!D16</f>
        <v>CO3</v>
      </c>
      <c r="D32" s="242" t="str">
        <f>'S2'!E16</f>
        <v>KCS403.3</v>
      </c>
      <c r="E32" s="263">
        <f>IF('S2'!F16,'S2'!F16,"")</f>
        <v>3</v>
      </c>
      <c r="F32" s="263">
        <f>IF('S2'!G16,'S2'!G16,"")</f>
        <v>3</v>
      </c>
      <c r="G32" s="263">
        <f>IF('S2'!H16,'S2'!H16,"")</f>
        <v>3</v>
      </c>
      <c r="H32" s="263" t="str">
        <f>IF('S2'!I16,'S2'!I16,"")</f>
        <v/>
      </c>
      <c r="I32" s="263" t="str">
        <f>IF('S2'!J16,'S2'!J16,"")</f>
        <v/>
      </c>
      <c r="J32" s="263" t="str">
        <f>IF('S2'!K16,'S2'!K16,"")</f>
        <v/>
      </c>
      <c r="K32" s="263" t="str">
        <f>IF('S2'!L16,'S2'!L16,"")</f>
        <v/>
      </c>
      <c r="L32" s="263" t="str">
        <f>IF('S2'!M16,'S2'!M16,"")</f>
        <v/>
      </c>
      <c r="M32" s="263" t="str">
        <f>IF('S2'!N16,'S2'!N16,"")</f>
        <v/>
      </c>
      <c r="N32" s="263" t="str">
        <f>IF('S2'!O16,'S2'!O16,"")</f>
        <v/>
      </c>
      <c r="O32" s="263" t="str">
        <f>IF('S2'!P16,'S2'!P16,"")</f>
        <v/>
      </c>
      <c r="P32" s="263">
        <f>IF('S2'!Q16,'S2'!Q16,"")</f>
        <v>1</v>
      </c>
    </row>
    <row r="33" spans="2:16" ht="21.75" customHeight="1" x14ac:dyDescent="0.25">
      <c r="B33" s="241"/>
      <c r="C33" s="242" t="str">
        <f>'S2'!D17</f>
        <v>CO4</v>
      </c>
      <c r="D33" s="242" t="str">
        <f>'S2'!E17</f>
        <v>KCS403.4</v>
      </c>
      <c r="E33" s="263">
        <f>IF('S2'!F17,'S2'!F17,"")</f>
        <v>3</v>
      </c>
      <c r="F33" s="263">
        <f>IF('S2'!G17,'S2'!G17,"")</f>
        <v>1</v>
      </c>
      <c r="G33" s="263">
        <f>IF('S2'!H17,'S2'!H17,"")</f>
        <v>2</v>
      </c>
      <c r="H33" s="263" t="str">
        <f>IF('S2'!I17,'S2'!I17,"")</f>
        <v/>
      </c>
      <c r="I33" s="263" t="str">
        <f>IF('S2'!J17,'S2'!J17,"")</f>
        <v/>
      </c>
      <c r="J33" s="263" t="str">
        <f>IF('S2'!K17,'S2'!K17,"")</f>
        <v/>
      </c>
      <c r="K33" s="263" t="str">
        <f>IF('S2'!L17,'S2'!L17,"")</f>
        <v/>
      </c>
      <c r="L33" s="263" t="str">
        <f>IF('S2'!M17,'S2'!M17,"")</f>
        <v/>
      </c>
      <c r="M33" s="263" t="str">
        <f>IF('S2'!N17,'S2'!N17,"")</f>
        <v/>
      </c>
      <c r="N33" s="263" t="str">
        <f>IF('S2'!O17,'S2'!O17,"")</f>
        <v/>
      </c>
      <c r="O33" s="263" t="str">
        <f>IF('S2'!P17,'S2'!P17,"")</f>
        <v/>
      </c>
      <c r="P33" s="263">
        <f>IF('S2'!Q17,'S2'!Q17,"")</f>
        <v>1</v>
      </c>
    </row>
    <row r="34" spans="2:16" ht="22.5" customHeight="1" x14ac:dyDescent="0.25">
      <c r="B34" s="241"/>
      <c r="C34" s="242" t="str">
        <f>'S2'!D18</f>
        <v>CO5</v>
      </c>
      <c r="D34" s="242" t="str">
        <f>'S2'!E18</f>
        <v>KCS403.5</v>
      </c>
      <c r="E34" s="263">
        <f>IF('S2'!F18,'S2'!F18,"")</f>
        <v>3</v>
      </c>
      <c r="F34" s="263">
        <f>IF('S2'!G18,'S2'!G18,"")</f>
        <v>2</v>
      </c>
      <c r="G34" s="263">
        <f>IF('S2'!H18,'S2'!H18,"")</f>
        <v>1</v>
      </c>
      <c r="H34" s="263" t="str">
        <f>IF('S2'!I18,'S2'!I18,"")</f>
        <v/>
      </c>
      <c r="I34" s="263" t="str">
        <f>IF('S2'!J18,'S2'!J18,"")</f>
        <v/>
      </c>
      <c r="J34" s="263" t="str">
        <f>IF('S2'!K18,'S2'!K18,"")</f>
        <v/>
      </c>
      <c r="K34" s="263" t="str">
        <f>IF('S2'!L18,'S2'!L18,"")</f>
        <v/>
      </c>
      <c r="L34" s="263" t="str">
        <f>IF('S2'!M18,'S2'!M18,"")</f>
        <v/>
      </c>
      <c r="M34" s="263" t="str">
        <f>IF('S2'!N18,'S2'!N18,"")</f>
        <v/>
      </c>
      <c r="N34" s="263" t="str">
        <f>IF('S2'!O18,'S2'!O18,"")</f>
        <v/>
      </c>
      <c r="O34" s="263" t="str">
        <f>IF('S2'!P18,'S2'!P18,"")</f>
        <v/>
      </c>
      <c r="P34" s="263">
        <f>IF('S2'!Q18,'S2'!Q18,"")</f>
        <v>1</v>
      </c>
    </row>
    <row r="35" spans="2:16" ht="24.75" customHeight="1" x14ac:dyDescent="0.25">
      <c r="B35" s="264" t="str">
        <f>'S2'!C19</f>
        <v>Mapping Strength</v>
      </c>
      <c r="C35" s="265"/>
      <c r="D35" s="242" t="str">
        <f>'S2'!E19</f>
        <v>KCS403</v>
      </c>
      <c r="E35" s="263">
        <f>'S2'!F19</f>
        <v>3</v>
      </c>
      <c r="F35" s="263">
        <f>'S2'!G19</f>
        <v>2</v>
      </c>
      <c r="G35" s="263">
        <f>'S2'!H19</f>
        <v>2.2000000000000002</v>
      </c>
      <c r="H35" s="263" t="str">
        <f>'S2'!I19</f>
        <v/>
      </c>
      <c r="I35" s="263" t="str">
        <f>'S2'!J19</f>
        <v/>
      </c>
      <c r="J35" s="263" t="str">
        <f>'S2'!K19</f>
        <v/>
      </c>
      <c r="K35" s="263" t="str">
        <f>'S2'!L19</f>
        <v/>
      </c>
      <c r="L35" s="263" t="str">
        <f>'S2'!M19</f>
        <v/>
      </c>
      <c r="M35" s="263" t="str">
        <f>'S2'!N19</f>
        <v/>
      </c>
      <c r="N35" s="263" t="str">
        <f>'S2'!O19</f>
        <v/>
      </c>
      <c r="O35" s="263" t="str">
        <f>'S2'!P19</f>
        <v/>
      </c>
      <c r="P35" s="263">
        <f>'S2'!Q19</f>
        <v>1</v>
      </c>
    </row>
    <row r="43" spans="2:16" ht="18.75" x14ac:dyDescent="0.3">
      <c r="B43" s="226" t="s">
        <v>135</v>
      </c>
      <c r="C43" s="226"/>
      <c r="D43" s="226"/>
    </row>
    <row r="46" spans="2:16" x14ac:dyDescent="0.25">
      <c r="B46" s="224" t="s">
        <v>132</v>
      </c>
      <c r="C46" s="224"/>
      <c r="D46" s="224"/>
      <c r="E46" s="42" t="str">
        <f>E29</f>
        <v>PO1</v>
      </c>
      <c r="F46" s="10" t="str">
        <f t="shared" ref="F46:P46" si="0">F29</f>
        <v>PO2</v>
      </c>
      <c r="G46" s="10" t="str">
        <f t="shared" si="0"/>
        <v>PO3</v>
      </c>
      <c r="H46" s="10" t="str">
        <f t="shared" si="0"/>
        <v>PO4</v>
      </c>
      <c r="I46" s="10" t="str">
        <f t="shared" si="0"/>
        <v>PO5</v>
      </c>
      <c r="J46" s="10" t="str">
        <f t="shared" si="0"/>
        <v>PO6</v>
      </c>
      <c r="K46" s="10" t="str">
        <f t="shared" si="0"/>
        <v>PO7</v>
      </c>
      <c r="L46" s="10" t="str">
        <f t="shared" si="0"/>
        <v>PO8</v>
      </c>
      <c r="M46" s="10" t="str">
        <f t="shared" si="0"/>
        <v>PO9</v>
      </c>
      <c r="N46" s="10" t="str">
        <f t="shared" si="0"/>
        <v>PO10</v>
      </c>
      <c r="O46" s="10" t="str">
        <f t="shared" si="0"/>
        <v>PO11</v>
      </c>
      <c r="P46" s="10" t="str">
        <f t="shared" si="0"/>
        <v>PO12</v>
      </c>
    </row>
    <row r="47" spans="2:16" ht="48.75" customHeight="1" x14ac:dyDescent="0.25">
      <c r="B47" s="142" t="s">
        <v>133</v>
      </c>
      <c r="C47" s="142"/>
      <c r="D47" s="142"/>
      <c r="E47" s="36" t="str">
        <f>CONCATENATE(IF(ISTEXT(E30),"",$C$30)&amp;" "&amp;IF(ISTEXT(E31),"",$C$31)&amp;" "&amp;IF(ISTEXT(E32),"",$C$32)&amp;" "&amp;IF(ISTEXT(E33),"",$C$33)&amp;" "&amp;IF(ISTEXT(E34),"",$C$34))</f>
        <v>CO1 CO2 CO3 CO4 CO5</v>
      </c>
      <c r="F47" s="36" t="str">
        <f t="shared" ref="F47:P47" si="1">CONCATENATE(IF(ISTEXT(F30),"",$C$30)&amp;" "&amp;IF(ISTEXT(F31),"",$C$31)&amp;" "&amp;IF(ISTEXT(F32),"",$C$32)&amp;" "&amp;IF(ISTEXT(F33),"",$C$33)&amp;" "&amp;IF(ISTEXT(F34),"",$C$34))</f>
        <v>CO1 CO2 CO3 CO4 CO5</v>
      </c>
      <c r="G47" s="36" t="str">
        <f t="shared" si="1"/>
        <v>CO1 CO2 CO3 CO4 CO5</v>
      </c>
      <c r="H47" s="36" t="str">
        <f t="shared" si="1"/>
        <v xml:space="preserve">    </v>
      </c>
      <c r="I47" s="36" t="str">
        <f t="shared" si="1"/>
        <v xml:space="preserve">    </v>
      </c>
      <c r="J47" s="36" t="str">
        <f t="shared" si="1"/>
        <v xml:space="preserve">    </v>
      </c>
      <c r="K47" s="36" t="str">
        <f t="shared" si="1"/>
        <v xml:space="preserve">    </v>
      </c>
      <c r="L47" s="36" t="str">
        <f t="shared" si="1"/>
        <v xml:space="preserve">    </v>
      </c>
      <c r="M47" s="36" t="str">
        <f t="shared" si="1"/>
        <v xml:space="preserve">    </v>
      </c>
      <c r="N47" s="36" t="str">
        <f t="shared" si="1"/>
        <v xml:space="preserve">    </v>
      </c>
      <c r="O47" s="36" t="str">
        <f t="shared" si="1"/>
        <v xml:space="preserve">    </v>
      </c>
      <c r="P47" s="36" t="str">
        <f t="shared" si="1"/>
        <v>CO1 CO2 CO3 CO4 CO5</v>
      </c>
    </row>
    <row r="48" spans="2:16" ht="32.25" customHeight="1" x14ac:dyDescent="0.25">
      <c r="B48" s="142" t="s">
        <v>134</v>
      </c>
      <c r="C48" s="142"/>
      <c r="D48" s="142"/>
      <c r="E48" s="41">
        <f>IFERROR(ROUND((IF(ISNUMBER(E30),$D$16,0)+IF(ISNUMBER(E31),$D$17,0)+IF(ISNONTEXT(E32),$D$18,0)+IF(ISNUMBER(E33),$D$19,0)+IF(ISNUMBER(E34),$D$20,0))/COUNT(E30:E34),2),"")</f>
        <v>34.03</v>
      </c>
      <c r="F48" s="41">
        <f t="shared" ref="F48:P48" si="2">IFERROR(ROUND((IF(ISNUMBER(F30),$D$16,0)+IF(ISNUMBER(F31),$D$17,0)+IF(ISNONTEXT(F32),$D$18,0)+IF(ISNUMBER(F33),$D$19,0)+IF(ISNUMBER(F34),$D$20,0))/COUNT(F30:F34),2),"")</f>
        <v>34.03</v>
      </c>
      <c r="G48" s="41">
        <f t="shared" si="2"/>
        <v>34.03</v>
      </c>
      <c r="H48" s="41" t="str">
        <f t="shared" si="2"/>
        <v/>
      </c>
      <c r="I48" s="41" t="str">
        <f t="shared" si="2"/>
        <v/>
      </c>
      <c r="J48" s="41" t="str">
        <f t="shared" si="2"/>
        <v/>
      </c>
      <c r="K48" s="41" t="str">
        <f t="shared" si="2"/>
        <v/>
      </c>
      <c r="L48" s="41" t="str">
        <f t="shared" si="2"/>
        <v/>
      </c>
      <c r="M48" s="41" t="str">
        <f t="shared" si="2"/>
        <v/>
      </c>
      <c r="N48" s="41" t="str">
        <f t="shared" si="2"/>
        <v/>
      </c>
      <c r="O48" s="41" t="str">
        <f t="shared" si="2"/>
        <v/>
      </c>
      <c r="P48" s="41">
        <f t="shared" si="2"/>
        <v>34.03</v>
      </c>
    </row>
    <row r="49" spans="2:16" ht="53.25" customHeight="1" x14ac:dyDescent="0.25">
      <c r="B49" s="142" t="s">
        <v>154</v>
      </c>
      <c r="C49" s="142"/>
      <c r="D49" s="142"/>
      <c r="E49" s="41">
        <f>IFERROR(ROUND((E35/3)*E48,2),"")</f>
        <v>34.03</v>
      </c>
      <c r="F49" s="41">
        <f t="shared" ref="F49:P49" si="3">IFERROR(ROUND((F35/3)*F48,2),"")</f>
        <v>22.69</v>
      </c>
      <c r="G49" s="41">
        <f t="shared" si="3"/>
        <v>24.96</v>
      </c>
      <c r="H49" s="41" t="str">
        <f t="shared" si="3"/>
        <v/>
      </c>
      <c r="I49" s="41" t="str">
        <f t="shared" si="3"/>
        <v/>
      </c>
      <c r="J49" s="41" t="str">
        <f t="shared" si="3"/>
        <v/>
      </c>
      <c r="K49" s="41" t="str">
        <f t="shared" si="3"/>
        <v/>
      </c>
      <c r="L49" s="41" t="str">
        <f t="shared" si="3"/>
        <v/>
      </c>
      <c r="M49" s="41" t="str">
        <f t="shared" si="3"/>
        <v/>
      </c>
      <c r="N49" s="41" t="str">
        <f t="shared" si="3"/>
        <v/>
      </c>
      <c r="O49" s="41" t="str">
        <f t="shared" si="3"/>
        <v/>
      </c>
      <c r="P49" s="41">
        <f t="shared" si="3"/>
        <v>11.34</v>
      </c>
    </row>
    <row r="50" spans="2:16" x14ac:dyDescent="0.25">
      <c r="B50" s="148" t="s">
        <v>138</v>
      </c>
      <c r="C50" s="201"/>
      <c r="D50" s="149"/>
      <c r="E50" s="41">
        <f>IFERROR(ROUND((E49/100)*3,2),"")</f>
        <v>1.02</v>
      </c>
      <c r="F50" s="41">
        <f t="shared" ref="F50:P50" si="4">IFERROR(ROUND((F49/100)*3,2),"")</f>
        <v>0.68</v>
      </c>
      <c r="G50" s="41">
        <f t="shared" si="4"/>
        <v>0.75</v>
      </c>
      <c r="H50" s="41" t="str">
        <f t="shared" si="4"/>
        <v/>
      </c>
      <c r="I50" s="41" t="str">
        <f t="shared" si="4"/>
        <v/>
      </c>
      <c r="J50" s="41" t="str">
        <f t="shared" si="4"/>
        <v/>
      </c>
      <c r="K50" s="41" t="str">
        <f t="shared" si="4"/>
        <v/>
      </c>
      <c r="L50" s="41" t="str">
        <f t="shared" si="4"/>
        <v/>
      </c>
      <c r="M50" s="41" t="str">
        <f t="shared" si="4"/>
        <v/>
      </c>
      <c r="N50" s="41" t="str">
        <f t="shared" si="4"/>
        <v/>
      </c>
      <c r="O50" s="41" t="str">
        <f t="shared" si="4"/>
        <v/>
      </c>
      <c r="P50" s="41">
        <f t="shared" si="4"/>
        <v>0.34</v>
      </c>
    </row>
    <row r="54" spans="2:16" ht="18.75" x14ac:dyDescent="0.3">
      <c r="B54" s="226" t="str">
        <f>'S2'!C22</f>
        <v>CO-PSO Mapping</v>
      </c>
      <c r="C54" s="226"/>
      <c r="D54" s="226"/>
    </row>
    <row r="57" spans="2:16" ht="30" x14ac:dyDescent="0.25">
      <c r="B57" s="4" t="str">
        <f>'S2'!C25</f>
        <v>Course Code</v>
      </c>
      <c r="C57" s="157" t="str">
        <f>'S2'!D25</f>
        <v>CO</v>
      </c>
      <c r="D57" s="158"/>
      <c r="E57" s="43" t="str">
        <f>'S2'!F25</f>
        <v>PSO1</v>
      </c>
      <c r="F57" s="43" t="str">
        <f>'S2'!G25</f>
        <v>PSO2</v>
      </c>
    </row>
    <row r="58" spans="2:16" x14ac:dyDescent="0.25">
      <c r="B58" s="159" t="str">
        <f>'S2'!C26</f>
        <v>KCS403</v>
      </c>
      <c r="C58" s="3" t="str">
        <f>'S2'!D26</f>
        <v>CO1</v>
      </c>
      <c r="D58" s="3" t="str">
        <f>'S2'!E26</f>
        <v>KCS403.1</v>
      </c>
      <c r="E58" s="27">
        <f>IF('S2'!F26,'S2'!F26,"")</f>
        <v>3</v>
      </c>
      <c r="F58" s="27" t="str">
        <f>IF('S2'!G26,'S2'!G26,"")</f>
        <v/>
      </c>
    </row>
    <row r="59" spans="2:16" x14ac:dyDescent="0.25">
      <c r="B59" s="160"/>
      <c r="C59" s="3" t="str">
        <f>'S2'!D27</f>
        <v>CO2</v>
      </c>
      <c r="D59" s="3" t="str">
        <f>'S2'!E27</f>
        <v>KCS403.2</v>
      </c>
      <c r="E59" s="27">
        <f>IF('S2'!F27,'S2'!F27,"")</f>
        <v>3</v>
      </c>
      <c r="F59" s="27" t="str">
        <f>IF('S2'!G27,'S2'!G27,"")</f>
        <v/>
      </c>
    </row>
    <row r="60" spans="2:16" x14ac:dyDescent="0.25">
      <c r="B60" s="160"/>
      <c r="C60" s="3" t="str">
        <f>'S2'!D28</f>
        <v>CO3</v>
      </c>
      <c r="D60" s="3" t="str">
        <f>'S2'!E28</f>
        <v>KCS403.3</v>
      </c>
      <c r="E60" s="27">
        <f>IF('S2'!F28,'S2'!F28,"")</f>
        <v>3</v>
      </c>
      <c r="F60" s="27" t="str">
        <f>IF('S2'!G28,'S2'!G28,"")</f>
        <v/>
      </c>
    </row>
    <row r="61" spans="2:16" x14ac:dyDescent="0.25">
      <c r="B61" s="160"/>
      <c r="C61" s="3" t="str">
        <f>'S2'!D29</f>
        <v>CO4</v>
      </c>
      <c r="D61" s="3" t="str">
        <f>'S2'!E29</f>
        <v>KCS403.4</v>
      </c>
      <c r="E61" s="27">
        <f>IF('S2'!F29,'S2'!F29,"")</f>
        <v>3</v>
      </c>
      <c r="F61" s="27" t="str">
        <f>IF('S2'!G29,'S2'!G29,"")</f>
        <v/>
      </c>
    </row>
    <row r="62" spans="2:16" x14ac:dyDescent="0.25">
      <c r="B62" s="161"/>
      <c r="C62" s="3" t="str">
        <f>'S2'!D30</f>
        <v>CO5</v>
      </c>
      <c r="D62" s="3" t="str">
        <f>'S2'!E30</f>
        <v>KCS403.5</v>
      </c>
      <c r="E62" s="27">
        <f>IF('S2'!F30,'S2'!F30,"")</f>
        <v>3</v>
      </c>
      <c r="F62" s="27" t="str">
        <f>IF('S2'!G30,'S2'!G30,"")</f>
        <v/>
      </c>
    </row>
    <row r="63" spans="2:16" x14ac:dyDescent="0.25">
      <c r="B63" s="147" t="str">
        <f>'S2'!C31</f>
        <v>Mapping Strength</v>
      </c>
      <c r="C63" s="147"/>
      <c r="D63" s="3" t="str">
        <f>'S2'!E31</f>
        <v>KCS403</v>
      </c>
      <c r="E63" s="27">
        <f>'S2'!F31</f>
        <v>3</v>
      </c>
      <c r="F63" s="27" t="str">
        <f>'S2'!G31</f>
        <v/>
      </c>
    </row>
    <row r="66" spans="2:6" ht="18.75" x14ac:dyDescent="0.3">
      <c r="B66" s="226" t="s">
        <v>136</v>
      </c>
      <c r="C66" s="226"/>
      <c r="D66" s="226"/>
    </row>
    <row r="69" spans="2:6" x14ac:dyDescent="0.25">
      <c r="B69" s="224" t="s">
        <v>137</v>
      </c>
      <c r="C69" s="224"/>
      <c r="D69" s="224"/>
      <c r="E69" s="45" t="str">
        <f>E57</f>
        <v>PSO1</v>
      </c>
      <c r="F69" s="34" t="str">
        <f>F57</f>
        <v>PSO2</v>
      </c>
    </row>
    <row r="70" spans="2:6" ht="45" x14ac:dyDescent="0.25">
      <c r="B70" s="142" t="s">
        <v>133</v>
      </c>
      <c r="C70" s="142"/>
      <c r="D70" s="142"/>
      <c r="E70" s="36" t="str">
        <f>CONCATENATE(IF(ISTEXT(E58),"",$C$30)&amp;" "&amp;IF(ISTEXT(E59),"",$C$31)&amp;" "&amp;IF(ISTEXT(E60),"",$C$32)&amp;" "&amp;IF(ISTEXT(E61),"",$C$33)&amp;" "&amp;IF(ISTEXT(E62),"",$C$34))</f>
        <v>CO1 CO2 CO3 CO4 CO5</v>
      </c>
      <c r="F70" s="36" t="str">
        <f>CONCATENATE(IF(ISTEXT(F58),"",$C$30)&amp;" "&amp;IF(ISTEXT(F59),"",$C$31)&amp;" "&amp;IF(ISTEXT(F60),"",$C$32)&amp;" "&amp;IF(ISTEXT(F61),"",$C$33)&amp;" "&amp;IF(ISTEXT(F62),"",$C$34))</f>
        <v xml:space="preserve">    </v>
      </c>
    </row>
    <row r="71" spans="2:6" ht="36" customHeight="1" x14ac:dyDescent="0.25">
      <c r="B71" s="142" t="s">
        <v>134</v>
      </c>
      <c r="C71" s="142"/>
      <c r="D71" s="142"/>
      <c r="E71" s="41">
        <f>IFERROR(ROUND((IF(ISNUMBER(E58),$D$16,0)+IF(ISNUMBER(E59),$D$17,0)+IF(ISNONTEXT(E60),$D$18,0)+IF(ISNUMBER(E61),$D$19,0)+IF(ISNUMBER(E62),$D$20,0))/COUNT(E58:E62),2),"")</f>
        <v>34.03</v>
      </c>
      <c r="F71" s="41" t="str">
        <f>IFERROR(ROUND((IF(ISNUMBER(F58),$D$16,0)+IF(ISNUMBER(F59),$D$17,0)+IF(ISNONTEXT(F60),$D$18,0)+IF(ISNUMBER(F61),$D$19,0)+IF(ISNUMBER(F62),$D$20,0))/COUNT(F58:F62),2),"")</f>
        <v/>
      </c>
    </row>
    <row r="72" spans="2:6" ht="48.75" customHeight="1" x14ac:dyDescent="0.25">
      <c r="B72" s="142" t="s">
        <v>155</v>
      </c>
      <c r="C72" s="142"/>
      <c r="D72" s="142"/>
      <c r="E72" s="41">
        <f>IFERROR(ROUND((E63/3)*E71,2),"")</f>
        <v>34.03</v>
      </c>
      <c r="F72" s="41" t="str">
        <f>IFERROR(ROUND((F63/3)*F71,2),"")</f>
        <v/>
      </c>
    </row>
    <row r="73" spans="2:6" x14ac:dyDescent="0.25">
      <c r="B73" s="227" t="s">
        <v>139</v>
      </c>
      <c r="C73" s="228"/>
      <c r="D73" s="229"/>
      <c r="E73" s="41">
        <f>IFERROR(ROUND((E72/100)*3,2),"")</f>
        <v>1.02</v>
      </c>
      <c r="F73" s="41" t="str">
        <f>IFERROR(ROUND((F72/100)*3,2),"")</f>
        <v/>
      </c>
    </row>
  </sheetData>
  <mergeCells count="28">
    <mergeCell ref="B70:D70"/>
    <mergeCell ref="B71:D71"/>
    <mergeCell ref="B72:D72"/>
    <mergeCell ref="B73:D73"/>
    <mergeCell ref="B69:D69"/>
    <mergeCell ref="B66:D66"/>
    <mergeCell ref="B2:G2"/>
    <mergeCell ref="B3:G3"/>
    <mergeCell ref="B4:G4"/>
    <mergeCell ref="B5:G5"/>
    <mergeCell ref="B6:G6"/>
    <mergeCell ref="B7:G7"/>
    <mergeCell ref="B43:D43"/>
    <mergeCell ref="B46:D46"/>
    <mergeCell ref="B16:B20"/>
    <mergeCell ref="B35:C35"/>
    <mergeCell ref="B26:D26"/>
    <mergeCell ref="B13:D13"/>
    <mergeCell ref="B47:D47"/>
    <mergeCell ref="B48:D48"/>
    <mergeCell ref="B49:D49"/>
    <mergeCell ref="C29:D29"/>
    <mergeCell ref="B30:B34"/>
    <mergeCell ref="C57:D57"/>
    <mergeCell ref="B58:B62"/>
    <mergeCell ref="B63:C63"/>
    <mergeCell ref="B50:D50"/>
    <mergeCell ref="B54:D54"/>
  </mergeCells>
  <pageMargins left="0.70866141732283472" right="0.70866141732283472" top="0.74803149606299213" bottom="0.74803149606299213" header="0.31496062992125984" footer="0.31496062992125984"/>
  <pageSetup paperSize="9" scale="72"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29"/>
  <sheetViews>
    <sheetView workbookViewId="0">
      <selection activeCell="H34" sqref="H34"/>
    </sheetView>
  </sheetViews>
  <sheetFormatPr defaultRowHeight="15" x14ac:dyDescent="0.25"/>
  <cols>
    <col min="1" max="1" width="12.85546875" bestFit="1" customWidth="1"/>
    <col min="5" max="5" width="11.7109375" customWidth="1"/>
    <col min="12" max="12" width="8.5703125" customWidth="1"/>
  </cols>
  <sheetData>
    <row r="2" spans="1:17" x14ac:dyDescent="0.25">
      <c r="A2" s="1" t="str">
        <f>Process!A2</f>
        <v>Course Name</v>
      </c>
      <c r="B2" s="133" t="str">
        <f>Process!B2</f>
        <v>Microprocessor</v>
      </c>
      <c r="C2" s="133"/>
      <c r="D2" s="133"/>
      <c r="E2" s="133"/>
      <c r="F2" s="133"/>
      <c r="G2" s="133"/>
      <c r="H2" s="133"/>
    </row>
    <row r="3" spans="1:17" x14ac:dyDescent="0.25">
      <c r="A3" s="1" t="str">
        <f>Process!A3</f>
        <v>Course Code</v>
      </c>
      <c r="B3" s="133" t="str">
        <f>Process!B3</f>
        <v>KCS403</v>
      </c>
      <c r="C3" s="133"/>
      <c r="D3" s="133"/>
      <c r="E3" s="133"/>
      <c r="F3" s="133"/>
      <c r="G3" s="133"/>
      <c r="H3" s="133"/>
    </row>
    <row r="4" spans="1:17" x14ac:dyDescent="0.25">
      <c r="A4" s="1" t="str">
        <f>Process!A4</f>
        <v>Batch</v>
      </c>
      <c r="B4" s="133" t="str">
        <f>Process!B4</f>
        <v>2020 2024</v>
      </c>
      <c r="C4" s="133"/>
      <c r="D4" s="133"/>
      <c r="E4" s="133"/>
      <c r="F4" s="133"/>
      <c r="G4" s="133"/>
      <c r="H4" s="133"/>
    </row>
    <row r="5" spans="1:17" x14ac:dyDescent="0.25">
      <c r="A5" s="1" t="str">
        <f>Process!A5</f>
        <v>Semester</v>
      </c>
      <c r="B5" s="133">
        <f>Process!B5</f>
        <v>4</v>
      </c>
      <c r="C5" s="133"/>
      <c r="D5" s="133"/>
      <c r="E5" s="133"/>
      <c r="F5" s="133"/>
      <c r="G5" s="133"/>
      <c r="H5" s="133"/>
    </row>
    <row r="6" spans="1:17" x14ac:dyDescent="0.25">
      <c r="A6" s="1" t="str">
        <f>Process!A6</f>
        <v>Session</v>
      </c>
      <c r="B6" s="133" t="str">
        <f>Process!B6</f>
        <v>2021 2022</v>
      </c>
      <c r="C6" s="133"/>
      <c r="D6" s="133"/>
      <c r="E6" s="133"/>
      <c r="F6" s="133"/>
      <c r="G6" s="133"/>
      <c r="H6" s="133"/>
    </row>
    <row r="7" spans="1:17" x14ac:dyDescent="0.25">
      <c r="A7" s="1" t="str">
        <f>Process!A7</f>
        <v>L:T:P</v>
      </c>
      <c r="B7" s="133" t="str">
        <f>Process!B7</f>
        <v>3.1.0</v>
      </c>
      <c r="C7" s="133"/>
      <c r="D7" s="133"/>
      <c r="E7" s="133"/>
      <c r="F7" s="133"/>
      <c r="G7" s="133"/>
      <c r="H7" s="133"/>
    </row>
    <row r="10" spans="1:17" ht="18.75" x14ac:dyDescent="0.3">
      <c r="B10" s="226" t="s">
        <v>140</v>
      </c>
      <c r="C10" s="226"/>
      <c r="D10" s="226"/>
      <c r="E10" s="226"/>
    </row>
    <row r="11" spans="1:17" ht="18.75" x14ac:dyDescent="0.3">
      <c r="B11" s="35"/>
      <c r="C11" s="35"/>
      <c r="D11" s="35"/>
      <c r="E11" s="35"/>
    </row>
    <row r="13" spans="1:17" ht="37.5" customHeight="1" x14ac:dyDescent="0.25">
      <c r="B13" s="40" t="str">
        <f>'S6'!A58</f>
        <v>Course Code</v>
      </c>
      <c r="C13" s="40" t="str">
        <f>'S6'!B58</f>
        <v>CO</v>
      </c>
      <c r="D13" s="40" t="str">
        <f>'S6'!C58</f>
        <v>CO Targets</v>
      </c>
      <c r="E13" s="26" t="str">
        <f>'S6'!E58</f>
        <v>CO Attainment</v>
      </c>
      <c r="F13" s="142" t="s">
        <v>141</v>
      </c>
      <c r="G13" s="142"/>
    </row>
    <row r="14" spans="1:17" x14ac:dyDescent="0.25">
      <c r="B14" s="159" t="str">
        <f>'S6'!A59</f>
        <v>KCS403</v>
      </c>
      <c r="C14" s="4" t="str">
        <f>'S6'!B59</f>
        <v>CO1</v>
      </c>
      <c r="D14" s="46">
        <f>'S6'!C59</f>
        <v>50</v>
      </c>
      <c r="E14" s="32">
        <f>'S6'!E59</f>
        <v>35.130000000000003</v>
      </c>
      <c r="F14" s="230">
        <f>ROUND(D14-E14,2)</f>
        <v>14.87</v>
      </c>
      <c r="G14" s="230"/>
      <c r="J14" s="134" t="s">
        <v>142</v>
      </c>
      <c r="K14" s="134"/>
      <c r="L14" s="134"/>
      <c r="M14" s="2"/>
      <c r="N14" s="2"/>
      <c r="O14" s="2"/>
      <c r="P14" s="2"/>
      <c r="Q14" s="2"/>
    </row>
    <row r="15" spans="1:17" x14ac:dyDescent="0.25">
      <c r="B15" s="160"/>
      <c r="C15" s="4" t="str">
        <f>'S6'!B60</f>
        <v>CO2</v>
      </c>
      <c r="D15" s="46">
        <f>'S6'!C60</f>
        <v>50</v>
      </c>
      <c r="E15" s="32">
        <f>'S6'!E60</f>
        <v>32.54</v>
      </c>
      <c r="F15" s="230">
        <f>ROUND(D15-E15,2)</f>
        <v>17.46</v>
      </c>
      <c r="G15" s="230"/>
      <c r="J15" s="134" t="s">
        <v>145</v>
      </c>
      <c r="K15" s="134"/>
      <c r="L15" s="134"/>
    </row>
    <row r="16" spans="1:17" x14ac:dyDescent="0.25">
      <c r="B16" s="160"/>
      <c r="C16" s="4" t="str">
        <f>'S6'!B61</f>
        <v>CO3</v>
      </c>
      <c r="D16" s="46">
        <f>'S6'!C61</f>
        <v>50</v>
      </c>
      <c r="E16" s="32">
        <f>'S6'!E61</f>
        <v>33.79</v>
      </c>
      <c r="F16" s="230">
        <f>ROUND(D16-E16,2)</f>
        <v>16.21</v>
      </c>
      <c r="G16" s="230"/>
    </row>
    <row r="17" spans="2:15" x14ac:dyDescent="0.25">
      <c r="B17" s="160"/>
      <c r="C17" s="4" t="str">
        <f>'S6'!B62</f>
        <v>CO4</v>
      </c>
      <c r="D17" s="46">
        <f>'S6'!C62</f>
        <v>50</v>
      </c>
      <c r="E17" s="32">
        <f>'S6'!E62</f>
        <v>34.18</v>
      </c>
      <c r="F17" s="230">
        <f>ROUND(D17-E17,2)</f>
        <v>15.82</v>
      </c>
      <c r="G17" s="230"/>
    </row>
    <row r="18" spans="2:15" x14ac:dyDescent="0.25">
      <c r="B18" s="161"/>
      <c r="C18" s="4" t="str">
        <f>'S6'!B63</f>
        <v>CO5</v>
      </c>
      <c r="D18" s="46">
        <f>'S6'!C63</f>
        <v>50</v>
      </c>
      <c r="E18" s="32">
        <f>'S6'!E63</f>
        <v>34.49</v>
      </c>
      <c r="F18" s="230">
        <f>ROUND(D18-E18,2)</f>
        <v>15.51</v>
      </c>
      <c r="G18" s="230"/>
    </row>
    <row r="21" spans="2:15" ht="18.75" x14ac:dyDescent="0.3">
      <c r="B21" s="226" t="s">
        <v>146</v>
      </c>
      <c r="C21" s="226"/>
      <c r="D21" s="226"/>
      <c r="E21" s="226"/>
    </row>
    <row r="24" spans="2:15" ht="45" customHeight="1" x14ac:dyDescent="0.25">
      <c r="B24" s="4" t="str">
        <f>B13</f>
        <v>Course Code</v>
      </c>
      <c r="C24" s="44" t="str">
        <f>C13</f>
        <v>CO</v>
      </c>
      <c r="D24" s="4" t="str">
        <f>D13</f>
        <v>CO Targets</v>
      </c>
      <c r="E24" s="4" t="s">
        <v>140</v>
      </c>
      <c r="F24" s="142" t="s">
        <v>148</v>
      </c>
      <c r="G24" s="142"/>
      <c r="H24" s="142"/>
      <c r="I24" s="142"/>
      <c r="J24" s="142"/>
      <c r="K24" s="142"/>
      <c r="L24" s="142"/>
      <c r="M24" s="156" t="s">
        <v>147</v>
      </c>
      <c r="N24" s="156"/>
      <c r="O24" s="33"/>
    </row>
    <row r="25" spans="2:15" ht="28.5" customHeight="1" x14ac:dyDescent="0.25">
      <c r="B25" s="142" t="str">
        <f>B14</f>
        <v>KCS403</v>
      </c>
      <c r="C25" s="44" t="str">
        <f t="shared" ref="C25:D29" si="0">C14</f>
        <v>CO1</v>
      </c>
      <c r="D25" s="47">
        <f>D14</f>
        <v>50</v>
      </c>
      <c r="E25" s="48">
        <f>F14</f>
        <v>14.87</v>
      </c>
      <c r="F25" s="151" t="s">
        <v>331</v>
      </c>
      <c r="G25" s="152"/>
      <c r="H25" s="152"/>
      <c r="I25" s="152"/>
      <c r="J25" s="152"/>
      <c r="K25" s="152"/>
      <c r="L25" s="153"/>
      <c r="M25" s="147"/>
      <c r="N25" s="147"/>
    </row>
    <row r="26" spans="2:15" ht="28.5" customHeight="1" x14ac:dyDescent="0.25">
      <c r="B26" s="142"/>
      <c r="C26" s="44" t="str">
        <f t="shared" si="0"/>
        <v>CO2</v>
      </c>
      <c r="D26" s="47">
        <f t="shared" si="0"/>
        <v>50</v>
      </c>
      <c r="E26" s="48">
        <f>F15</f>
        <v>17.46</v>
      </c>
      <c r="F26" s="151" t="s">
        <v>332</v>
      </c>
      <c r="G26" s="152"/>
      <c r="H26" s="152"/>
      <c r="I26" s="152"/>
      <c r="J26" s="152"/>
      <c r="K26" s="152"/>
      <c r="L26" s="153"/>
      <c r="M26" s="147"/>
      <c r="N26" s="147"/>
    </row>
    <row r="27" spans="2:15" ht="30.75" customHeight="1" x14ac:dyDescent="0.25">
      <c r="B27" s="142"/>
      <c r="C27" s="44" t="str">
        <f t="shared" si="0"/>
        <v>CO3</v>
      </c>
      <c r="D27" s="47">
        <f t="shared" si="0"/>
        <v>50</v>
      </c>
      <c r="E27" s="48">
        <f>F16</f>
        <v>16.21</v>
      </c>
      <c r="F27" s="151" t="s">
        <v>333</v>
      </c>
      <c r="G27" s="152"/>
      <c r="H27" s="152"/>
      <c r="I27" s="152"/>
      <c r="J27" s="152"/>
      <c r="K27" s="152"/>
      <c r="L27" s="153"/>
      <c r="M27" s="147"/>
      <c r="N27" s="147"/>
    </row>
    <row r="28" spans="2:15" ht="31.5" customHeight="1" x14ac:dyDescent="0.25">
      <c r="B28" s="142"/>
      <c r="C28" s="44" t="str">
        <f t="shared" si="0"/>
        <v>CO4</v>
      </c>
      <c r="D28" s="47">
        <f t="shared" si="0"/>
        <v>50</v>
      </c>
      <c r="E28" s="48">
        <f>F17</f>
        <v>15.82</v>
      </c>
      <c r="F28" s="151" t="s">
        <v>334</v>
      </c>
      <c r="G28" s="152"/>
      <c r="H28" s="152"/>
      <c r="I28" s="152"/>
      <c r="J28" s="152"/>
      <c r="K28" s="152"/>
      <c r="L28" s="153"/>
      <c r="M28" s="147"/>
      <c r="N28" s="147"/>
    </row>
    <row r="29" spans="2:15" x14ac:dyDescent="0.25">
      <c r="B29" s="142"/>
      <c r="C29" s="44" t="str">
        <f t="shared" si="0"/>
        <v>CO5</v>
      </c>
      <c r="D29" s="47">
        <f t="shared" si="0"/>
        <v>50</v>
      </c>
      <c r="E29" s="48">
        <f>F18</f>
        <v>15.51</v>
      </c>
      <c r="F29" s="151" t="s">
        <v>335</v>
      </c>
      <c r="G29" s="152"/>
      <c r="H29" s="152"/>
      <c r="I29" s="152"/>
      <c r="J29" s="152"/>
      <c r="K29" s="152"/>
      <c r="L29" s="153"/>
      <c r="M29" s="147"/>
      <c r="N29" s="147"/>
    </row>
  </sheetData>
  <mergeCells count="30">
    <mergeCell ref="F27:L27"/>
    <mergeCell ref="F28:L28"/>
    <mergeCell ref="B25:B29"/>
    <mergeCell ref="F29:L29"/>
    <mergeCell ref="M25:N25"/>
    <mergeCell ref="M26:N26"/>
    <mergeCell ref="M27:N27"/>
    <mergeCell ref="M28:N28"/>
    <mergeCell ref="M29:N29"/>
    <mergeCell ref="F25:L25"/>
    <mergeCell ref="F26:L26"/>
    <mergeCell ref="J14:L14"/>
    <mergeCell ref="J15:L15"/>
    <mergeCell ref="B21:E21"/>
    <mergeCell ref="F24:L24"/>
    <mergeCell ref="M24:N24"/>
    <mergeCell ref="B10:E10"/>
    <mergeCell ref="B14:B18"/>
    <mergeCell ref="F13:G13"/>
    <mergeCell ref="F14:G14"/>
    <mergeCell ref="F15:G15"/>
    <mergeCell ref="F16:G16"/>
    <mergeCell ref="F17:G17"/>
    <mergeCell ref="F18:G18"/>
    <mergeCell ref="B7:H7"/>
    <mergeCell ref="B2:H2"/>
    <mergeCell ref="B3:H3"/>
    <mergeCell ref="B4:H4"/>
    <mergeCell ref="B5:H5"/>
    <mergeCell ref="B6:H6"/>
  </mergeCells>
  <pageMargins left="0.70866141732283472" right="0.70866141732283472" top="0.74803149606299213" bottom="0.74803149606299213" header="0.31496062992125984" footer="0.31496062992125984"/>
  <pageSetup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Process</vt:lpstr>
      <vt:lpstr>S1</vt:lpstr>
      <vt:lpstr>S2</vt:lpstr>
      <vt:lpstr>S3</vt:lpstr>
      <vt:lpstr>S4</vt:lpstr>
      <vt:lpstr>S5</vt:lpstr>
      <vt:lpstr>S6</vt:lpstr>
      <vt:lpstr>S7</vt:lpstr>
      <vt:lpstr>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2023-06-13T18:54:08Z</dcterms:modified>
</cp:coreProperties>
</file>