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filterPrivacy="1" defaultThemeVersion="124226"/>
  <xr:revisionPtr revIDLastSave="0" documentId="13_ncr:1_{4EF35CDB-E04E-4972-92E9-9126996CAE96}" xr6:coauthVersionLast="43" xr6:coauthVersionMax="43" xr10:uidLastSave="{00000000-0000-0000-0000-000000000000}"/>
  <bookViews>
    <workbookView xWindow="-120" yWindow="-120" windowWidth="20730" windowHeight="11160" xr2:uid="{00000000-000D-0000-FFFF-FFFF00000000}"/>
  </bookViews>
  <sheets>
    <sheet name="Process" sheetId="1" r:id="rId1"/>
    <sheet name="S1" sheetId="2" r:id="rId2"/>
    <sheet name="S2" sheetId="3" r:id="rId3"/>
    <sheet name="S3" sheetId="4" r:id="rId4"/>
    <sheet name="S4" sheetId="5" r:id="rId5"/>
    <sheet name="S5" sheetId="6" r:id="rId6"/>
    <sheet name="S6" sheetId="7" r:id="rId7"/>
    <sheet name="S7" sheetId="8" r:id="rId8"/>
    <sheet name="S8" sheetId="9" r:id="rId9"/>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186" i="6" l="1"/>
  <c r="AJ186" i="6"/>
  <c r="AK186" i="6"/>
  <c r="AL186" i="6"/>
  <c r="AM186" i="6" s="1"/>
  <c r="AN186" i="6"/>
  <c r="AO186" i="6"/>
  <c r="AP186" i="6"/>
  <c r="AQ186" i="6" s="1"/>
  <c r="AR186" i="6" s="1"/>
  <c r="AS186" i="6"/>
  <c r="AT186" i="6"/>
  <c r="AU186" i="6" s="1"/>
  <c r="AV186" i="6" s="1"/>
  <c r="AW186" i="6" s="1"/>
  <c r="AX186" i="6"/>
  <c r="AZ186" i="6" s="1"/>
  <c r="BA186" i="6" s="1"/>
  <c r="AY186" i="6"/>
  <c r="BB186" i="6"/>
  <c r="BC186" i="6"/>
  <c r="BD186" i="6"/>
  <c r="BE186" i="6"/>
  <c r="BF186" i="6"/>
  <c r="BG186" i="6" s="1"/>
  <c r="AI187" i="6"/>
  <c r="AJ187" i="6"/>
  <c r="AK187" i="6"/>
  <c r="AL187" i="6" s="1"/>
  <c r="AM187" i="6" s="1"/>
  <c r="AN187" i="6"/>
  <c r="AO187" i="6"/>
  <c r="AP187" i="6" s="1"/>
  <c r="AQ187" i="6" s="1"/>
  <c r="AR187" i="6" s="1"/>
  <c r="AS187" i="6"/>
  <c r="AU187" i="6" s="1"/>
  <c r="AV187" i="6" s="1"/>
  <c r="AT187" i="6"/>
  <c r="AW187" i="6"/>
  <c r="AX187" i="6"/>
  <c r="AY187" i="6"/>
  <c r="AZ187" i="6"/>
  <c r="BA187" i="6"/>
  <c r="BB187" i="6" s="1"/>
  <c r="BC187" i="6"/>
  <c r="BD187" i="6"/>
  <c r="BE187" i="6"/>
  <c r="BF187" i="6" s="1"/>
  <c r="BG187" i="6" s="1"/>
  <c r="AI188" i="6"/>
  <c r="AJ188" i="6"/>
  <c r="AK188" i="6" s="1"/>
  <c r="AL188" i="6" s="1"/>
  <c r="AM188" i="6" s="1"/>
  <c r="AN188" i="6"/>
  <c r="AP188" i="6" s="1"/>
  <c r="AQ188" i="6" s="1"/>
  <c r="AO188" i="6"/>
  <c r="AR188" i="6"/>
  <c r="AS188" i="6"/>
  <c r="AT188" i="6"/>
  <c r="AU188" i="6"/>
  <c r="AV188" i="6"/>
  <c r="AW188" i="6" s="1"/>
  <c r="AX188" i="6"/>
  <c r="AY188" i="6"/>
  <c r="AZ188" i="6"/>
  <c r="BA188" i="6" s="1"/>
  <c r="BB188" i="6" s="1"/>
  <c r="BC188" i="6"/>
  <c r="BD188" i="6"/>
  <c r="BE188" i="6" s="1"/>
  <c r="BF188" i="6" s="1"/>
  <c r="BG188" i="6" s="1"/>
  <c r="AI189" i="6"/>
  <c r="AK189" i="6" s="1"/>
  <c r="AL189" i="6" s="1"/>
  <c r="AJ189" i="6"/>
  <c r="AM189" i="6"/>
  <c r="AN189" i="6"/>
  <c r="AO189" i="6"/>
  <c r="AP189" i="6"/>
  <c r="AQ189" i="6"/>
  <c r="AR189" i="6" s="1"/>
  <c r="AS189" i="6"/>
  <c r="AT189" i="6"/>
  <c r="AU189" i="6"/>
  <c r="AV189" i="6" s="1"/>
  <c r="AW189" i="6" s="1"/>
  <c r="AX189" i="6"/>
  <c r="AY189" i="6"/>
  <c r="AZ189" i="6" s="1"/>
  <c r="BA189" i="6" s="1"/>
  <c r="BB189" i="6" s="1"/>
  <c r="BC189" i="6"/>
  <c r="BE189" i="6" s="1"/>
  <c r="BF189" i="6" s="1"/>
  <c r="BD189" i="6"/>
  <c r="BG189" i="6"/>
  <c r="AI190" i="6"/>
  <c r="AJ190" i="6"/>
  <c r="AK190" i="6"/>
  <c r="AL190" i="6"/>
  <c r="AM190" i="6" s="1"/>
  <c r="AN190" i="6"/>
  <c r="AO190" i="6"/>
  <c r="AP190" i="6"/>
  <c r="AQ190" i="6" s="1"/>
  <c r="AR190" i="6" s="1"/>
  <c r="AS190" i="6"/>
  <c r="AT190" i="6"/>
  <c r="AU190" i="6" s="1"/>
  <c r="AV190" i="6" s="1"/>
  <c r="AW190" i="6" s="1"/>
  <c r="AX190" i="6"/>
  <c r="AZ190" i="6" s="1"/>
  <c r="BA190" i="6" s="1"/>
  <c r="AY190" i="6"/>
  <c r="BB190" i="6"/>
  <c r="BC190" i="6"/>
  <c r="BD190" i="6"/>
  <c r="BE190" i="6"/>
  <c r="BF190" i="6"/>
  <c r="BG190" i="6" s="1"/>
  <c r="AI191" i="6"/>
  <c r="AJ191" i="6"/>
  <c r="AK191" i="6"/>
  <c r="AL191" i="6" s="1"/>
  <c r="AM191" i="6" s="1"/>
  <c r="AN191" i="6"/>
  <c r="AO191" i="6"/>
  <c r="AP191" i="6" s="1"/>
  <c r="AQ191" i="6" s="1"/>
  <c r="AR191" i="6" s="1"/>
  <c r="AS191" i="6"/>
  <c r="AU191" i="6" s="1"/>
  <c r="AV191" i="6" s="1"/>
  <c r="AT191" i="6"/>
  <c r="AW191" i="6"/>
  <c r="AX191" i="6"/>
  <c r="AY191" i="6"/>
  <c r="AZ191" i="6"/>
  <c r="BA191" i="6"/>
  <c r="BB191" i="6" s="1"/>
  <c r="BC191" i="6"/>
  <c r="BD191" i="6"/>
  <c r="BE191" i="6"/>
  <c r="BF191" i="6" s="1"/>
  <c r="BG191" i="6" s="1"/>
  <c r="AI192" i="6"/>
  <c r="AJ192" i="6"/>
  <c r="AK192" i="6" s="1"/>
  <c r="AL192" i="6" s="1"/>
  <c r="AM192" i="6" s="1"/>
  <c r="AN192" i="6"/>
  <c r="AP192" i="6" s="1"/>
  <c r="AQ192" i="6" s="1"/>
  <c r="AO192" i="6"/>
  <c r="AR192" i="6"/>
  <c r="AS192" i="6"/>
  <c r="AT192" i="6"/>
  <c r="AU192" i="6"/>
  <c r="AV192" i="6"/>
  <c r="AW192" i="6" s="1"/>
  <c r="AX192" i="6"/>
  <c r="AY192" i="6"/>
  <c r="AZ192" i="6"/>
  <c r="BA192" i="6" s="1"/>
  <c r="BB192" i="6" s="1"/>
  <c r="BC192" i="6"/>
  <c r="BD192" i="6"/>
  <c r="BE192" i="6" s="1"/>
  <c r="BF192" i="6" s="1"/>
  <c r="BG192" i="6" s="1"/>
  <c r="AI193" i="6"/>
  <c r="AK193" i="6" s="1"/>
  <c r="AL193" i="6" s="1"/>
  <c r="AJ193" i="6"/>
  <c r="AM193" i="6"/>
  <c r="AN193" i="6"/>
  <c r="AO193" i="6"/>
  <c r="AP193" i="6"/>
  <c r="AQ193" i="6"/>
  <c r="AR193" i="6" s="1"/>
  <c r="AS193" i="6"/>
  <c r="AT193" i="6"/>
  <c r="AU193" i="6"/>
  <c r="AV193" i="6" s="1"/>
  <c r="AW193" i="6" s="1"/>
  <c r="AX193" i="6"/>
  <c r="AY193" i="6"/>
  <c r="AZ193" i="6" s="1"/>
  <c r="BA193" i="6" s="1"/>
  <c r="BB193" i="6" s="1"/>
  <c r="BC193" i="6"/>
  <c r="BE193" i="6" s="1"/>
  <c r="BF193" i="6" s="1"/>
  <c r="BD193" i="6"/>
  <c r="BG193" i="6"/>
  <c r="AI194" i="6"/>
  <c r="AJ194" i="6"/>
  <c r="AK194" i="6"/>
  <c r="AL194" i="6"/>
  <c r="AM194" i="6" s="1"/>
  <c r="AN194" i="6"/>
  <c r="AO194" i="6"/>
  <c r="AP194" i="6"/>
  <c r="AQ194" i="6" s="1"/>
  <c r="AR194" i="6" s="1"/>
  <c r="AS194" i="6"/>
  <c r="AT194" i="6"/>
  <c r="AX194" i="6"/>
  <c r="AZ194" i="6" s="1"/>
  <c r="AY194" i="6"/>
  <c r="BA194" i="6"/>
  <c r="BB194" i="6" s="1"/>
  <c r="BC194" i="6"/>
  <c r="BD194" i="6"/>
  <c r="BE194" i="6"/>
  <c r="BF194" i="6" s="1"/>
  <c r="BG194" i="6" s="1"/>
  <c r="AI195" i="6"/>
  <c r="AJ195" i="6"/>
  <c r="AK195" i="6" s="1"/>
  <c r="AL195" i="6" s="1"/>
  <c r="AM195" i="6" s="1"/>
  <c r="AN195" i="6"/>
  <c r="AO195" i="6"/>
  <c r="AS195" i="6"/>
  <c r="AT195" i="6"/>
  <c r="AX195" i="6"/>
  <c r="AY195" i="6"/>
  <c r="AZ195" i="6"/>
  <c r="BA195" i="6"/>
  <c r="BB195" i="6" s="1"/>
  <c r="BC195" i="6"/>
  <c r="BD195" i="6"/>
  <c r="BE195" i="6" s="1"/>
  <c r="BF195" i="6" s="1"/>
  <c r="BG195" i="6" s="1"/>
  <c r="AI196" i="6"/>
  <c r="AJ196" i="6"/>
  <c r="AN196" i="6"/>
  <c r="AO196" i="6"/>
  <c r="AP196" i="6" s="1"/>
  <c r="AQ196" i="6" s="1"/>
  <c r="AR196" i="6" s="1"/>
  <c r="AS196" i="6"/>
  <c r="AT196" i="6"/>
  <c r="AU196" i="6"/>
  <c r="AV196" i="6" s="1"/>
  <c r="AW196" i="6" s="1"/>
  <c r="AX196" i="6"/>
  <c r="AY196" i="6"/>
  <c r="AZ196" i="6" s="1"/>
  <c r="BA196" i="6" s="1"/>
  <c r="BB196" i="6" s="1"/>
  <c r="BC196" i="6"/>
  <c r="BD196" i="6"/>
  <c r="AI197" i="6"/>
  <c r="AJ197" i="6"/>
  <c r="AN197" i="6"/>
  <c r="AO197" i="6"/>
  <c r="AP197" i="6"/>
  <c r="AQ197" i="6"/>
  <c r="AR197" i="6" s="1"/>
  <c r="AS197" i="6"/>
  <c r="AT197" i="6"/>
  <c r="AU197" i="6" s="1"/>
  <c r="AV197" i="6" s="1"/>
  <c r="AW197" i="6" s="1"/>
  <c r="AX197" i="6"/>
  <c r="AY197" i="6"/>
  <c r="BC197" i="6"/>
  <c r="BD197" i="6"/>
  <c r="BE197" i="6" s="1"/>
  <c r="BF197" i="6" s="1"/>
  <c r="BG197" i="6" s="1"/>
  <c r="AI198" i="6"/>
  <c r="AJ198" i="6"/>
  <c r="AK198" i="6"/>
  <c r="AL198" i="6" s="1"/>
  <c r="AM198" i="6" s="1"/>
  <c r="AN198" i="6"/>
  <c r="AO198" i="6"/>
  <c r="AP198" i="6" s="1"/>
  <c r="AQ198" i="6" s="1"/>
  <c r="AR198" i="6" s="1"/>
  <c r="AS198" i="6"/>
  <c r="AT198" i="6"/>
  <c r="AX198" i="6"/>
  <c r="AY198" i="6"/>
  <c r="BC198" i="6"/>
  <c r="BD198" i="6"/>
  <c r="BE198" i="6"/>
  <c r="BF198" i="6"/>
  <c r="BG198" i="6" s="1"/>
  <c r="AI199" i="6"/>
  <c r="AJ199" i="6"/>
  <c r="AK199" i="6" s="1"/>
  <c r="AL199" i="6" s="1"/>
  <c r="AM199" i="6" s="1"/>
  <c r="AN199" i="6"/>
  <c r="AO199" i="6"/>
  <c r="AS199" i="6"/>
  <c r="AT199" i="6"/>
  <c r="AU199" i="6" s="1"/>
  <c r="AV199" i="6" s="1"/>
  <c r="AW199" i="6" s="1"/>
  <c r="AX199" i="6"/>
  <c r="AY199" i="6"/>
  <c r="AZ199" i="6"/>
  <c r="BA199" i="6" s="1"/>
  <c r="BB199" i="6" s="1"/>
  <c r="BC199" i="6"/>
  <c r="BD199" i="6"/>
  <c r="BE199" i="6" s="1"/>
  <c r="BF199" i="6" s="1"/>
  <c r="BG199" i="6" s="1"/>
  <c r="AI200" i="6"/>
  <c r="AJ200" i="6"/>
  <c r="AN200" i="6"/>
  <c r="AO200" i="6"/>
  <c r="AS200" i="6"/>
  <c r="AT200" i="6"/>
  <c r="AU200" i="6"/>
  <c r="AV200" i="6"/>
  <c r="AW200" i="6" s="1"/>
  <c r="AX200" i="6"/>
  <c r="AY200" i="6"/>
  <c r="AZ200" i="6" s="1"/>
  <c r="BA200" i="6" s="1"/>
  <c r="BB200" i="6" s="1"/>
  <c r="BC200" i="6"/>
  <c r="BD200" i="6"/>
  <c r="AI201" i="6"/>
  <c r="AJ201" i="6"/>
  <c r="AK201" i="6" s="1"/>
  <c r="AL201" i="6" s="1"/>
  <c r="AM201" i="6" s="1"/>
  <c r="AN201" i="6"/>
  <c r="AO201" i="6"/>
  <c r="AP201" i="6"/>
  <c r="AQ201" i="6" s="1"/>
  <c r="AR201" i="6" s="1"/>
  <c r="AS201" i="6"/>
  <c r="AT201" i="6"/>
  <c r="AU201" i="6" s="1"/>
  <c r="AV201" i="6" s="1"/>
  <c r="AW201" i="6" s="1"/>
  <c r="AX201" i="6"/>
  <c r="AY201" i="6"/>
  <c r="BC201" i="6"/>
  <c r="BD201" i="6"/>
  <c r="AI202" i="6"/>
  <c r="AJ202" i="6"/>
  <c r="AK202" i="6"/>
  <c r="AL202" i="6"/>
  <c r="AM202" i="6" s="1"/>
  <c r="AN202" i="6"/>
  <c r="AO202" i="6"/>
  <c r="AP202" i="6" s="1"/>
  <c r="AQ202" i="6" s="1"/>
  <c r="AR202" i="6" s="1"/>
  <c r="AS202" i="6"/>
  <c r="AT202" i="6"/>
  <c r="AX202" i="6"/>
  <c r="AY202" i="6"/>
  <c r="AZ202" i="6" s="1"/>
  <c r="BA202" i="6" s="1"/>
  <c r="BB202" i="6" s="1"/>
  <c r="BC202" i="6"/>
  <c r="BD202" i="6"/>
  <c r="BE202" i="6"/>
  <c r="BF202" i="6" s="1"/>
  <c r="BG202" i="6" s="1"/>
  <c r="AI203" i="6"/>
  <c r="AJ203" i="6"/>
  <c r="AK203" i="6" s="1"/>
  <c r="AL203" i="6" s="1"/>
  <c r="AM203" i="6" s="1"/>
  <c r="AN203" i="6"/>
  <c r="AO203" i="6"/>
  <c r="AS203" i="6"/>
  <c r="AT203" i="6"/>
  <c r="AX203" i="6"/>
  <c r="AY203" i="6"/>
  <c r="AZ203" i="6"/>
  <c r="BA203" i="6"/>
  <c r="BB203" i="6" s="1"/>
  <c r="BC203" i="6"/>
  <c r="BD203" i="6"/>
  <c r="BE203" i="6" s="1"/>
  <c r="BF203" i="6" s="1"/>
  <c r="BG203" i="6" s="1"/>
  <c r="AI204" i="6"/>
  <c r="AJ204" i="6"/>
  <c r="AN204" i="6"/>
  <c r="AO204" i="6"/>
  <c r="AP204" i="6" s="1"/>
  <c r="AQ204" i="6" s="1"/>
  <c r="AR204" i="6" s="1"/>
  <c r="AS204" i="6"/>
  <c r="AT204" i="6"/>
  <c r="AU204" i="6"/>
  <c r="AV204" i="6" s="1"/>
  <c r="AW204" i="6" s="1"/>
  <c r="AX204" i="6"/>
  <c r="AY204" i="6"/>
  <c r="AZ204" i="6" s="1"/>
  <c r="BA204" i="6" s="1"/>
  <c r="BB204" i="6" s="1"/>
  <c r="BC204" i="6"/>
  <c r="BD204" i="6"/>
  <c r="AI205" i="6"/>
  <c r="AJ205" i="6"/>
  <c r="AN205" i="6"/>
  <c r="AO205" i="6"/>
  <c r="AP205" i="6"/>
  <c r="AQ205" i="6"/>
  <c r="AR205" i="6" s="1"/>
  <c r="AS205" i="6"/>
  <c r="AT205" i="6"/>
  <c r="AU205" i="6" s="1"/>
  <c r="AV205" i="6" s="1"/>
  <c r="AW205" i="6" s="1"/>
  <c r="AX205" i="6"/>
  <c r="AY205" i="6"/>
  <c r="BC205" i="6"/>
  <c r="BD205" i="6"/>
  <c r="BE205" i="6" s="1"/>
  <c r="BF205" i="6" s="1"/>
  <c r="BG205" i="6" s="1"/>
  <c r="AI206" i="6"/>
  <c r="AJ206" i="6"/>
  <c r="AK206" i="6"/>
  <c r="AL206" i="6" s="1"/>
  <c r="AM206" i="6" s="1"/>
  <c r="AN206" i="6"/>
  <c r="AO206" i="6"/>
  <c r="AP206" i="6" s="1"/>
  <c r="AQ206" i="6" s="1"/>
  <c r="AR206" i="6" s="1"/>
  <c r="AS206" i="6"/>
  <c r="AT206" i="6"/>
  <c r="AU206" i="6"/>
  <c r="AV206" i="6" s="1"/>
  <c r="AW206" i="6" s="1"/>
  <c r="AX206" i="6"/>
  <c r="AY206" i="6"/>
  <c r="BC206" i="6"/>
  <c r="BD206" i="6"/>
  <c r="BE206" i="6"/>
  <c r="BF206" i="6" s="1"/>
  <c r="BG206" i="6" s="1"/>
  <c r="AI207" i="6"/>
  <c r="AJ207" i="6"/>
  <c r="AK207" i="6" s="1"/>
  <c r="AL207" i="6" s="1"/>
  <c r="AM207" i="6" s="1"/>
  <c r="AN207" i="6"/>
  <c r="AO207" i="6"/>
  <c r="AP207" i="6" s="1"/>
  <c r="AQ207" i="6" s="1"/>
  <c r="AR207" i="6" s="1"/>
  <c r="AS207" i="6"/>
  <c r="AT207" i="6"/>
  <c r="AU207" i="6" s="1"/>
  <c r="AV207" i="6" s="1"/>
  <c r="AW207" i="6" s="1"/>
  <c r="AX207" i="6"/>
  <c r="AY207" i="6"/>
  <c r="AZ207" i="6"/>
  <c r="BA207" i="6" s="1"/>
  <c r="BB207" i="6" s="1"/>
  <c r="BC207" i="6"/>
  <c r="BD207" i="6"/>
  <c r="BE207" i="6" s="1"/>
  <c r="BF207" i="6" s="1"/>
  <c r="BG207" i="6" s="1"/>
  <c r="AI208" i="6"/>
  <c r="AJ208" i="6"/>
  <c r="AK208" i="6" s="1"/>
  <c r="AL208" i="6" s="1"/>
  <c r="AM208" i="6" s="1"/>
  <c r="AN208" i="6"/>
  <c r="AO208" i="6"/>
  <c r="AS208" i="6"/>
  <c r="AU208" i="6" s="1"/>
  <c r="AV208" i="6" s="1"/>
  <c r="AW208" i="6" s="1"/>
  <c r="AT208" i="6"/>
  <c r="AX208" i="6"/>
  <c r="AY208" i="6"/>
  <c r="AZ208" i="6" s="1"/>
  <c r="BA208" i="6" s="1"/>
  <c r="BB208" i="6" s="1"/>
  <c r="BC208" i="6"/>
  <c r="BD208" i="6"/>
  <c r="BE208" i="6" s="1"/>
  <c r="BF208" i="6" s="1"/>
  <c r="BG208" i="6" s="1"/>
  <c r="AZ206" i="6" l="1"/>
  <c r="BA206" i="6" s="1"/>
  <c r="BB206" i="6" s="1"/>
  <c r="BE204" i="6"/>
  <c r="BF204" i="6" s="1"/>
  <c r="BG204" i="6" s="1"/>
  <c r="AP203" i="6"/>
  <c r="AQ203" i="6" s="1"/>
  <c r="AR203" i="6" s="1"/>
  <c r="AZ201" i="6"/>
  <c r="BA201" i="6" s="1"/>
  <c r="BB201" i="6" s="1"/>
  <c r="AK200" i="6"/>
  <c r="AL200" i="6" s="1"/>
  <c r="AM200" i="6" s="1"/>
  <c r="AU198" i="6"/>
  <c r="AV198" i="6" s="1"/>
  <c r="AW198" i="6" s="1"/>
  <c r="BE196" i="6"/>
  <c r="BF196" i="6" s="1"/>
  <c r="BG196" i="6" s="1"/>
  <c r="AP195" i="6"/>
  <c r="AQ195" i="6" s="1"/>
  <c r="AR195" i="6" s="1"/>
  <c r="AK205" i="6"/>
  <c r="AL205" i="6" s="1"/>
  <c r="AM205" i="6" s="1"/>
  <c r="AU203" i="6"/>
  <c r="AV203" i="6" s="1"/>
  <c r="AW203" i="6" s="1"/>
  <c r="BE201" i="6"/>
  <c r="BF201" i="6" s="1"/>
  <c r="BG201" i="6" s="1"/>
  <c r="AP200" i="6"/>
  <c r="AQ200" i="6" s="1"/>
  <c r="AR200" i="6" s="1"/>
  <c r="AZ198" i="6"/>
  <c r="BA198" i="6" s="1"/>
  <c r="BB198" i="6" s="1"/>
  <c r="AK197" i="6"/>
  <c r="AL197" i="6" s="1"/>
  <c r="AM197" i="6" s="1"/>
  <c r="AU195" i="6"/>
  <c r="AV195" i="6" s="1"/>
  <c r="AW195" i="6" s="1"/>
  <c r="AP208" i="6"/>
  <c r="AQ208" i="6" s="1"/>
  <c r="AR208" i="6" s="1"/>
  <c r="AZ205" i="6"/>
  <c r="BA205" i="6" s="1"/>
  <c r="BB205" i="6" s="1"/>
  <c r="AK204" i="6"/>
  <c r="AL204" i="6" s="1"/>
  <c r="AM204" i="6" s="1"/>
  <c r="AU202" i="6"/>
  <c r="AV202" i="6" s="1"/>
  <c r="AW202" i="6" s="1"/>
  <c r="BE200" i="6"/>
  <c r="BF200" i="6" s="1"/>
  <c r="BG200" i="6" s="1"/>
  <c r="AP199" i="6"/>
  <c r="AQ199" i="6" s="1"/>
  <c r="AR199" i="6" s="1"/>
  <c r="AZ197" i="6"/>
  <c r="BA197" i="6" s="1"/>
  <c r="BB197" i="6" s="1"/>
  <c r="AK196" i="6"/>
  <c r="AL196" i="6" s="1"/>
  <c r="AM196" i="6" s="1"/>
  <c r="AU194" i="6"/>
  <c r="AV194" i="6" s="1"/>
  <c r="AW194" i="6" s="1"/>
  <c r="E16" i="5" l="1"/>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F186" i="5" s="1"/>
  <c r="G186" i="5" s="1"/>
  <c r="E187" i="5"/>
  <c r="E188" i="5"/>
  <c r="E189" i="5"/>
  <c r="E190" i="5"/>
  <c r="F190" i="5" s="1"/>
  <c r="G190" i="5" s="1"/>
  <c r="E191" i="5"/>
  <c r="E192" i="5"/>
  <c r="F192" i="5" s="1"/>
  <c r="G192" i="5" s="1"/>
  <c r="E193" i="5"/>
  <c r="F193" i="5" s="1"/>
  <c r="G193" i="5" s="1"/>
  <c r="E194" i="5"/>
  <c r="F194" i="5" s="1"/>
  <c r="G194" i="5" s="1"/>
  <c r="E195" i="5"/>
  <c r="E196" i="5"/>
  <c r="E197" i="5"/>
  <c r="F197" i="5" s="1"/>
  <c r="G197" i="5" s="1"/>
  <c r="E198" i="5"/>
  <c r="F198" i="5" s="1"/>
  <c r="G198" i="5" s="1"/>
  <c r="E199" i="5"/>
  <c r="E200" i="5"/>
  <c r="E201" i="5"/>
  <c r="F201" i="5" s="1"/>
  <c r="G201" i="5" s="1"/>
  <c r="E202" i="5"/>
  <c r="F202" i="5" s="1"/>
  <c r="G202" i="5" s="1"/>
  <c r="E203" i="5"/>
  <c r="E204" i="5"/>
  <c r="F204" i="5" s="1"/>
  <c r="G204" i="5" s="1"/>
  <c r="E205" i="5"/>
  <c r="F205" i="5" s="1"/>
  <c r="G205" i="5" s="1"/>
  <c r="E206" i="5"/>
  <c r="E207" i="5"/>
  <c r="F183" i="5"/>
  <c r="G183" i="5" s="1"/>
  <c r="F184" i="5"/>
  <c r="G184" i="5" s="1"/>
  <c r="F185" i="5"/>
  <c r="G185" i="5" s="1"/>
  <c r="F187" i="5"/>
  <c r="G187" i="5" s="1"/>
  <c r="F188" i="5"/>
  <c r="G188" i="5" s="1"/>
  <c r="F189" i="5"/>
  <c r="G189" i="5" s="1"/>
  <c r="F191" i="5"/>
  <c r="G191" i="5" s="1"/>
  <c r="F195" i="5"/>
  <c r="G195" i="5" s="1"/>
  <c r="F196" i="5"/>
  <c r="G196" i="5" s="1"/>
  <c r="F199" i="5"/>
  <c r="G199" i="5" s="1"/>
  <c r="F200" i="5"/>
  <c r="G200" i="5" s="1"/>
  <c r="F203" i="5"/>
  <c r="G203" i="5" s="1"/>
  <c r="X149" i="4" l="1"/>
  <c r="Y149" i="4"/>
  <c r="Z149" i="4" s="1"/>
  <c r="AA149" i="4" s="1"/>
  <c r="AB149" i="4" s="1"/>
  <c r="AC149" i="4"/>
  <c r="AD149" i="4"/>
  <c r="AE149" i="4" s="1"/>
  <c r="AF149" i="4" s="1"/>
  <c r="AG149" i="4" s="1"/>
  <c r="AH149" i="4"/>
  <c r="AI149" i="4"/>
  <c r="AM149" i="4"/>
  <c r="AN149" i="4"/>
  <c r="AR149" i="4"/>
  <c r="AS149" i="4"/>
  <c r="AT149" i="4"/>
  <c r="AU149" i="4" s="1"/>
  <c r="AV149" i="4" s="1"/>
  <c r="X150" i="4"/>
  <c r="Y150" i="4"/>
  <c r="Z150" i="4" s="1"/>
  <c r="AA150" i="4" s="1"/>
  <c r="AB150" i="4" s="1"/>
  <c r="AC150" i="4"/>
  <c r="AD150" i="4"/>
  <c r="AH150" i="4"/>
  <c r="AI150" i="4"/>
  <c r="AJ150" i="4" s="1"/>
  <c r="AK150" i="4" s="1"/>
  <c r="AL150" i="4" s="1"/>
  <c r="AM150" i="4"/>
  <c r="AN150" i="4"/>
  <c r="AO150" i="4" s="1"/>
  <c r="AP150" i="4" s="1"/>
  <c r="AQ150" i="4" s="1"/>
  <c r="AR150" i="4"/>
  <c r="AS150" i="4"/>
  <c r="AT150" i="4" s="1"/>
  <c r="AU150" i="4" s="1"/>
  <c r="AV150" i="4" s="1"/>
  <c r="X151" i="4"/>
  <c r="Y151" i="4"/>
  <c r="AC151" i="4"/>
  <c r="AD151" i="4"/>
  <c r="AH151" i="4"/>
  <c r="AI151" i="4"/>
  <c r="AJ151" i="4"/>
  <c r="AK151" i="4" s="1"/>
  <c r="AL151" i="4" s="1"/>
  <c r="AM151" i="4"/>
  <c r="AN151" i="4"/>
  <c r="AO151" i="4" s="1"/>
  <c r="AP151" i="4" s="1"/>
  <c r="AQ151" i="4" s="1"/>
  <c r="AR151" i="4"/>
  <c r="AS151" i="4"/>
  <c r="X152" i="4"/>
  <c r="Y152" i="4"/>
  <c r="Z152" i="4" s="1"/>
  <c r="AA152" i="4" s="1"/>
  <c r="AB152" i="4" s="1"/>
  <c r="AC152" i="4"/>
  <c r="AD152" i="4"/>
  <c r="AE152" i="4" s="1"/>
  <c r="AF152" i="4" s="1"/>
  <c r="AG152" i="4" s="1"/>
  <c r="AH152" i="4"/>
  <c r="AI152" i="4"/>
  <c r="AJ152" i="4" s="1"/>
  <c r="AK152" i="4" s="1"/>
  <c r="AL152" i="4" s="1"/>
  <c r="AM152" i="4"/>
  <c r="AN152" i="4"/>
  <c r="AR152" i="4"/>
  <c r="AS152" i="4"/>
  <c r="X153" i="4"/>
  <c r="Y153" i="4"/>
  <c r="Z153" i="4"/>
  <c r="AA153" i="4" s="1"/>
  <c r="AB153" i="4" s="1"/>
  <c r="AC153" i="4"/>
  <c r="AD153" i="4"/>
  <c r="AE153" i="4" s="1"/>
  <c r="AF153" i="4" s="1"/>
  <c r="AG153" i="4" s="1"/>
  <c r="AH153" i="4"/>
  <c r="AI153" i="4"/>
  <c r="AM153" i="4"/>
  <c r="AN153" i="4"/>
  <c r="AO153" i="4" s="1"/>
  <c r="AP153" i="4" s="1"/>
  <c r="AQ153" i="4" s="1"/>
  <c r="AR153" i="4"/>
  <c r="AS153" i="4"/>
  <c r="AT153" i="4" s="1"/>
  <c r="AU153" i="4" s="1"/>
  <c r="AV153" i="4" s="1"/>
  <c r="X154" i="4"/>
  <c r="Y154" i="4"/>
  <c r="Z154" i="4" s="1"/>
  <c r="AA154" i="4" s="1"/>
  <c r="AB154" i="4" s="1"/>
  <c r="AC154" i="4"/>
  <c r="AD154" i="4"/>
  <c r="AH154" i="4"/>
  <c r="AI154" i="4"/>
  <c r="AM154" i="4"/>
  <c r="AN154" i="4"/>
  <c r="AO154" i="4"/>
  <c r="AP154" i="4" s="1"/>
  <c r="AQ154" i="4" s="1"/>
  <c r="AR154" i="4"/>
  <c r="AS154" i="4"/>
  <c r="AT154" i="4" s="1"/>
  <c r="AU154" i="4" s="1"/>
  <c r="AV154" i="4" s="1"/>
  <c r="X155" i="4"/>
  <c r="Y155" i="4"/>
  <c r="AC155" i="4"/>
  <c r="AD155" i="4"/>
  <c r="AE155" i="4" s="1"/>
  <c r="AF155" i="4" s="1"/>
  <c r="AG155" i="4" s="1"/>
  <c r="AH155" i="4"/>
  <c r="AI155" i="4"/>
  <c r="AJ155" i="4" s="1"/>
  <c r="AK155" i="4" s="1"/>
  <c r="AL155" i="4" s="1"/>
  <c r="AM155" i="4"/>
  <c r="AN155" i="4"/>
  <c r="AO155" i="4" s="1"/>
  <c r="AP155" i="4" s="1"/>
  <c r="AQ155" i="4" s="1"/>
  <c r="AR155" i="4"/>
  <c r="AS155" i="4"/>
  <c r="X156" i="4"/>
  <c r="Y156" i="4"/>
  <c r="AC156" i="4"/>
  <c r="AD156" i="4"/>
  <c r="AE156" i="4"/>
  <c r="AF156" i="4" s="1"/>
  <c r="AG156" i="4" s="1"/>
  <c r="AH156" i="4"/>
  <c r="AI156" i="4"/>
  <c r="AJ156" i="4" s="1"/>
  <c r="AK156" i="4" s="1"/>
  <c r="AL156" i="4" s="1"/>
  <c r="AM156" i="4"/>
  <c r="AN156" i="4"/>
  <c r="AR156" i="4"/>
  <c r="AS156" i="4"/>
  <c r="AT156" i="4" s="1"/>
  <c r="AU156" i="4" s="1"/>
  <c r="AV156" i="4" s="1"/>
  <c r="X157" i="4"/>
  <c r="Y157" i="4"/>
  <c r="Z157" i="4" s="1"/>
  <c r="AA157" i="4" s="1"/>
  <c r="AB157" i="4" s="1"/>
  <c r="AC157" i="4"/>
  <c r="AD157" i="4"/>
  <c r="AE157" i="4" s="1"/>
  <c r="AF157" i="4" s="1"/>
  <c r="AG157" i="4" s="1"/>
  <c r="AH157" i="4"/>
  <c r="AI157" i="4"/>
  <c r="AM157" i="4"/>
  <c r="AN157" i="4"/>
  <c r="AR157" i="4"/>
  <c r="AS157" i="4"/>
  <c r="AT157" i="4"/>
  <c r="AU157" i="4" s="1"/>
  <c r="AV157" i="4" s="1"/>
  <c r="X158" i="4"/>
  <c r="Y158" i="4"/>
  <c r="Z158" i="4" s="1"/>
  <c r="AA158" i="4" s="1"/>
  <c r="AB158" i="4" s="1"/>
  <c r="AC158" i="4"/>
  <c r="AD158" i="4"/>
  <c r="AH158" i="4"/>
  <c r="AI158" i="4"/>
  <c r="AJ158" i="4" s="1"/>
  <c r="AK158" i="4" s="1"/>
  <c r="AL158" i="4" s="1"/>
  <c r="AM158" i="4"/>
  <c r="AN158" i="4"/>
  <c r="AO158" i="4" s="1"/>
  <c r="AP158" i="4" s="1"/>
  <c r="AQ158" i="4" s="1"/>
  <c r="AR158" i="4"/>
  <c r="AS158" i="4"/>
  <c r="AT158" i="4" s="1"/>
  <c r="AU158" i="4" s="1"/>
  <c r="AV158" i="4" s="1"/>
  <c r="X159" i="4"/>
  <c r="Y159" i="4"/>
  <c r="AC159" i="4"/>
  <c r="AD159" i="4"/>
  <c r="AH159" i="4"/>
  <c r="AI159" i="4"/>
  <c r="AM159" i="4"/>
  <c r="AN159" i="4"/>
  <c r="AO159" i="4" s="1"/>
  <c r="AP159" i="4" s="1"/>
  <c r="AQ159" i="4" s="1"/>
  <c r="AR159" i="4"/>
  <c r="AT159" i="4" s="1"/>
  <c r="AU159" i="4" s="1"/>
  <c r="AV159" i="4" s="1"/>
  <c r="AS159" i="4"/>
  <c r="X160" i="4"/>
  <c r="Y160" i="4"/>
  <c r="AC160" i="4"/>
  <c r="AE160" i="4" s="1"/>
  <c r="AF160" i="4" s="1"/>
  <c r="AG160" i="4" s="1"/>
  <c r="AD160" i="4"/>
  <c r="AH160" i="4"/>
  <c r="AI160" i="4"/>
  <c r="AJ160" i="4" s="1"/>
  <c r="AK160" i="4" s="1"/>
  <c r="AL160" i="4" s="1"/>
  <c r="AM160" i="4"/>
  <c r="AN160" i="4"/>
  <c r="AR160" i="4"/>
  <c r="AS160" i="4"/>
  <c r="X161" i="4"/>
  <c r="Y161" i="4"/>
  <c r="AC161" i="4"/>
  <c r="AD161" i="4"/>
  <c r="AE161" i="4" s="1"/>
  <c r="AF161" i="4" s="1"/>
  <c r="AG161" i="4" s="1"/>
  <c r="AH161" i="4"/>
  <c r="AI161" i="4"/>
  <c r="AJ161" i="4" s="1"/>
  <c r="AK161" i="4" s="1"/>
  <c r="AL161" i="4" s="1"/>
  <c r="AM161" i="4"/>
  <c r="AN161" i="4"/>
  <c r="AR161" i="4"/>
  <c r="AS161" i="4"/>
  <c r="AT161" i="4" s="1"/>
  <c r="AU161" i="4" s="1"/>
  <c r="AV161" i="4" s="1"/>
  <c r="X162" i="4"/>
  <c r="Y162" i="4"/>
  <c r="Z162" i="4" s="1"/>
  <c r="AA162" i="4" s="1"/>
  <c r="AB162" i="4" s="1"/>
  <c r="AC162" i="4"/>
  <c r="AD162" i="4"/>
  <c r="AH162" i="4"/>
  <c r="AI162" i="4"/>
  <c r="AM162" i="4"/>
  <c r="AO162" i="4" s="1"/>
  <c r="AP162" i="4" s="1"/>
  <c r="AQ162" i="4" s="1"/>
  <c r="AN162" i="4"/>
  <c r="AR162" i="4"/>
  <c r="AS162" i="4"/>
  <c r="AT162" i="4"/>
  <c r="AU162" i="4" s="1"/>
  <c r="AV162" i="4" s="1"/>
  <c r="X163" i="4"/>
  <c r="Y163" i="4"/>
  <c r="AC163" i="4"/>
  <c r="AD163" i="4"/>
  <c r="AH163" i="4"/>
  <c r="AI163" i="4"/>
  <c r="AM163" i="4"/>
  <c r="AN163" i="4"/>
  <c r="AO163" i="4"/>
  <c r="AP163" i="4"/>
  <c r="AQ163" i="4" s="1"/>
  <c r="AR163" i="4"/>
  <c r="AS163" i="4"/>
  <c r="AT163" i="4"/>
  <c r="AU163" i="4" s="1"/>
  <c r="AV163" i="4"/>
  <c r="X164" i="4"/>
  <c r="Y164" i="4"/>
  <c r="AC164" i="4"/>
  <c r="AD164" i="4"/>
  <c r="AE164" i="4"/>
  <c r="AF164" i="4"/>
  <c r="AG164" i="4" s="1"/>
  <c r="AH164" i="4"/>
  <c r="AI164" i="4"/>
  <c r="AM164" i="4"/>
  <c r="AN164" i="4"/>
  <c r="AO164" i="4" s="1"/>
  <c r="AP164" i="4" s="1"/>
  <c r="AQ164" i="4" s="1"/>
  <c r="AR164" i="4"/>
  <c r="AS164" i="4"/>
  <c r="X165" i="4"/>
  <c r="Y165" i="4"/>
  <c r="AC165" i="4"/>
  <c r="AD165" i="4"/>
  <c r="AE165" i="4" s="1"/>
  <c r="AF165" i="4" s="1"/>
  <c r="AG165" i="4" s="1"/>
  <c r="AH165" i="4"/>
  <c r="AI165" i="4"/>
  <c r="AM165" i="4"/>
  <c r="AN165" i="4"/>
  <c r="AR165" i="4"/>
  <c r="AT165" i="4" s="1"/>
  <c r="AU165" i="4" s="1"/>
  <c r="AS165" i="4"/>
  <c r="AV165" i="4"/>
  <c r="X166" i="4"/>
  <c r="Y166" i="4"/>
  <c r="AC166" i="4"/>
  <c r="AE166" i="4" s="1"/>
  <c r="AF166" i="4" s="1"/>
  <c r="AG166" i="4" s="1"/>
  <c r="AD166" i="4"/>
  <c r="AH166" i="4"/>
  <c r="AI166" i="4"/>
  <c r="AM166" i="4"/>
  <c r="AO166" i="4" s="1"/>
  <c r="AP166" i="4" s="1"/>
  <c r="AQ166" i="4" s="1"/>
  <c r="AN166" i="4"/>
  <c r="AR166" i="4"/>
  <c r="AS166" i="4"/>
  <c r="AT166" i="4" s="1"/>
  <c r="AU166" i="4" s="1"/>
  <c r="AV166" i="4" s="1"/>
  <c r="X167" i="4"/>
  <c r="Y167" i="4"/>
  <c r="Z167" i="4"/>
  <c r="AA167" i="4" s="1"/>
  <c r="AB167" i="4" s="1"/>
  <c r="AC167" i="4"/>
  <c r="AD167" i="4"/>
  <c r="AH167" i="4"/>
  <c r="AI167" i="4"/>
  <c r="AM167" i="4"/>
  <c r="AN167" i="4"/>
  <c r="AO167" i="4" s="1"/>
  <c r="AP167" i="4" s="1"/>
  <c r="AQ167" i="4" s="1"/>
  <c r="AR167" i="4"/>
  <c r="AS167" i="4"/>
  <c r="AT167" i="4"/>
  <c r="AU167" i="4" s="1"/>
  <c r="AV167" i="4" s="1"/>
  <c r="X168" i="4"/>
  <c r="Y168" i="4"/>
  <c r="AC168" i="4"/>
  <c r="AD168" i="4"/>
  <c r="AE168" i="4" s="1"/>
  <c r="AF168" i="4" s="1"/>
  <c r="AG168" i="4" s="1"/>
  <c r="AH168" i="4"/>
  <c r="AI168" i="4"/>
  <c r="AJ168" i="4" s="1"/>
  <c r="AK168" i="4" s="1"/>
  <c r="AL168" i="4" s="1"/>
  <c r="AM168" i="4"/>
  <c r="AN168" i="4"/>
  <c r="AR168" i="4"/>
  <c r="AS168" i="4"/>
  <c r="AT168" i="4" s="1"/>
  <c r="AU168" i="4" s="1"/>
  <c r="AV168" i="4" s="1"/>
  <c r="X169" i="4"/>
  <c r="Z169" i="4" s="1"/>
  <c r="AA169" i="4" s="1"/>
  <c r="AB169" i="4" s="1"/>
  <c r="Y169" i="4"/>
  <c r="AC169" i="4"/>
  <c r="AD169" i="4"/>
  <c r="AE169" i="4" s="1"/>
  <c r="AF169" i="4" s="1"/>
  <c r="AG169" i="4" s="1"/>
  <c r="AH169" i="4"/>
  <c r="AI169" i="4"/>
  <c r="AM169" i="4"/>
  <c r="AN169" i="4"/>
  <c r="AR169" i="4"/>
  <c r="AS169" i="4"/>
  <c r="X170" i="4"/>
  <c r="Y170" i="4"/>
  <c r="Z170" i="4"/>
  <c r="AA170" i="4" s="1"/>
  <c r="AB170" i="4" s="1"/>
  <c r="AC170" i="4"/>
  <c r="AD170" i="4"/>
  <c r="AE170" i="4"/>
  <c r="AF170" i="4" s="1"/>
  <c r="AG170" i="4" s="1"/>
  <c r="AH170" i="4"/>
  <c r="AI170" i="4"/>
  <c r="AM170" i="4"/>
  <c r="AN170" i="4"/>
  <c r="AO170" i="4" s="1"/>
  <c r="AP170" i="4" s="1"/>
  <c r="AQ170" i="4" s="1"/>
  <c r="AR170" i="4"/>
  <c r="AS170" i="4"/>
  <c r="AT170" i="4" s="1"/>
  <c r="AU170" i="4" s="1"/>
  <c r="AV170" i="4" s="1"/>
  <c r="X171" i="4"/>
  <c r="Y171" i="4"/>
  <c r="Z171" i="4" s="1"/>
  <c r="AA171" i="4" s="1"/>
  <c r="AB171" i="4" s="1"/>
  <c r="AC171" i="4"/>
  <c r="AD171" i="4"/>
  <c r="AE171" i="4" s="1"/>
  <c r="AF171" i="4" s="1"/>
  <c r="AG171" i="4" s="1"/>
  <c r="AH171" i="4"/>
  <c r="AI171" i="4"/>
  <c r="AJ171" i="4"/>
  <c r="AK171" i="4" s="1"/>
  <c r="AL171" i="4" s="1"/>
  <c r="AM171" i="4"/>
  <c r="AN171" i="4"/>
  <c r="AR171" i="4"/>
  <c r="AS171" i="4"/>
  <c r="X172" i="4"/>
  <c r="Z172" i="4" s="1"/>
  <c r="AA172" i="4" s="1"/>
  <c r="AB172" i="4" s="1"/>
  <c r="Y172" i="4"/>
  <c r="AC172" i="4"/>
  <c r="AD172" i="4"/>
  <c r="AE172" i="4"/>
  <c r="AF172" i="4" s="1"/>
  <c r="AG172" i="4" s="1"/>
  <c r="AH172" i="4"/>
  <c r="AI172" i="4"/>
  <c r="AM172" i="4"/>
  <c r="AN172" i="4"/>
  <c r="AO172" i="4" s="1"/>
  <c r="AP172" i="4" s="1"/>
  <c r="AQ172" i="4" s="1"/>
  <c r="AR172" i="4"/>
  <c r="AS172" i="4"/>
  <c r="X173" i="4"/>
  <c r="Y173" i="4"/>
  <c r="Z173" i="4"/>
  <c r="AA173" i="4" s="1"/>
  <c r="AB173" i="4" s="1"/>
  <c r="AC173" i="4"/>
  <c r="AD173" i="4"/>
  <c r="AE173" i="4"/>
  <c r="AF173" i="4" s="1"/>
  <c r="AG173" i="4" s="1"/>
  <c r="AH173" i="4"/>
  <c r="AI173" i="4"/>
  <c r="AM173" i="4"/>
  <c r="AN173" i="4"/>
  <c r="AR173" i="4"/>
  <c r="AS173" i="4"/>
  <c r="AT173" i="4"/>
  <c r="AU173" i="4" s="1"/>
  <c r="AV173" i="4" s="1"/>
  <c r="X174" i="4"/>
  <c r="Y174" i="4"/>
  <c r="AC174" i="4"/>
  <c r="AD174" i="4"/>
  <c r="AE174" i="4" s="1"/>
  <c r="AF174" i="4" s="1"/>
  <c r="AG174" i="4"/>
  <c r="AH174" i="4"/>
  <c r="AJ174" i="4" s="1"/>
  <c r="AI174" i="4"/>
  <c r="AK174" i="4"/>
  <c r="AL174" i="4"/>
  <c r="AM174" i="4"/>
  <c r="AN174" i="4"/>
  <c r="AO174" i="4"/>
  <c r="AP174" i="4"/>
  <c r="AQ174" i="4" s="1"/>
  <c r="AR174" i="4"/>
  <c r="AS174" i="4"/>
  <c r="AT174" i="4"/>
  <c r="AU174" i="4" s="1"/>
  <c r="AV174" i="4" s="1"/>
  <c r="X175" i="4"/>
  <c r="Y175" i="4"/>
  <c r="AC175" i="4"/>
  <c r="AD175" i="4"/>
  <c r="AH175" i="4"/>
  <c r="AI175" i="4"/>
  <c r="AJ175" i="4" s="1"/>
  <c r="AK175" i="4" s="1"/>
  <c r="AL175" i="4" s="1"/>
  <c r="AM175" i="4"/>
  <c r="AN175" i="4"/>
  <c r="AO175" i="4" s="1"/>
  <c r="AP175" i="4" s="1"/>
  <c r="AQ175" i="4" s="1"/>
  <c r="AR175" i="4"/>
  <c r="AS175" i="4"/>
  <c r="X176" i="4"/>
  <c r="Y176" i="4"/>
  <c r="AC176" i="4"/>
  <c r="AD176" i="4"/>
  <c r="AE176" i="4"/>
  <c r="AF176" i="4" s="1"/>
  <c r="AG176" i="4" s="1"/>
  <c r="AH176" i="4"/>
  <c r="AI176" i="4"/>
  <c r="AJ176" i="4"/>
  <c r="AK176" i="4" s="1"/>
  <c r="AL176" i="4" s="1"/>
  <c r="AM176" i="4"/>
  <c r="AN176" i="4"/>
  <c r="AR176" i="4"/>
  <c r="AS176" i="4"/>
  <c r="AT176" i="4"/>
  <c r="AU176" i="4" s="1"/>
  <c r="AV176" i="4" s="1"/>
  <c r="X177" i="4"/>
  <c r="Y177" i="4"/>
  <c r="Z177" i="4"/>
  <c r="AA177" i="4" s="1"/>
  <c r="AB177" i="4" s="1"/>
  <c r="AC177" i="4"/>
  <c r="AD177" i="4"/>
  <c r="AE177" i="4" s="1"/>
  <c r="AF177" i="4" s="1"/>
  <c r="AG177" i="4" s="1"/>
  <c r="AH177" i="4"/>
  <c r="AI177" i="4"/>
  <c r="AJ177" i="4" s="1"/>
  <c r="AK177" i="4" s="1"/>
  <c r="AL177" i="4" s="1"/>
  <c r="AM177" i="4"/>
  <c r="AN177" i="4"/>
  <c r="AO177" i="4"/>
  <c r="AP177" i="4" s="1"/>
  <c r="AQ177" i="4" s="1"/>
  <c r="AR177" i="4"/>
  <c r="AS177" i="4"/>
  <c r="X178" i="4"/>
  <c r="Y178" i="4"/>
  <c r="AC178" i="4"/>
  <c r="AD178" i="4"/>
  <c r="AH178" i="4"/>
  <c r="AI178" i="4"/>
  <c r="AM178" i="4"/>
  <c r="AN178" i="4"/>
  <c r="AO178" i="4" s="1"/>
  <c r="AP178" i="4" s="1"/>
  <c r="AQ178" i="4" s="1"/>
  <c r="AR178" i="4"/>
  <c r="AS178" i="4"/>
  <c r="AT178" i="4" s="1"/>
  <c r="AU178" i="4" s="1"/>
  <c r="AV178" i="4" s="1"/>
  <c r="X179" i="4"/>
  <c r="Y179" i="4"/>
  <c r="Z179" i="4" s="1"/>
  <c r="AA179" i="4"/>
  <c r="AB179" i="4" s="1"/>
  <c r="AC179" i="4"/>
  <c r="AD179" i="4"/>
  <c r="AE179" i="4" s="1"/>
  <c r="AF179" i="4" s="1"/>
  <c r="AG179" i="4" s="1"/>
  <c r="AH179" i="4"/>
  <c r="AI179" i="4"/>
  <c r="AJ179" i="4"/>
  <c r="AK179" i="4" s="1"/>
  <c r="AL179" i="4" s="1"/>
  <c r="AM179" i="4"/>
  <c r="AN179" i="4"/>
  <c r="AR179" i="4"/>
  <c r="AS179" i="4"/>
  <c r="AT179" i="4" s="1"/>
  <c r="AU179" i="4" s="1"/>
  <c r="AV179" i="4" s="1"/>
  <c r="X180" i="4"/>
  <c r="Y180" i="4"/>
  <c r="Z180" i="4"/>
  <c r="AA180" i="4"/>
  <c r="AB180" i="4" s="1"/>
  <c r="AC180" i="4"/>
  <c r="AD180" i="4"/>
  <c r="AE180" i="4" s="1"/>
  <c r="AF180" i="4" s="1"/>
  <c r="AG180" i="4" s="1"/>
  <c r="AH180" i="4"/>
  <c r="AI180" i="4"/>
  <c r="AJ180" i="4" s="1"/>
  <c r="AK180" i="4" s="1"/>
  <c r="AL180" i="4" s="1"/>
  <c r="AM180" i="4"/>
  <c r="AN180" i="4"/>
  <c r="AO180" i="4" s="1"/>
  <c r="AP180" i="4" s="1"/>
  <c r="AQ180" i="4" s="1"/>
  <c r="AR180" i="4"/>
  <c r="AS180" i="4"/>
  <c r="AT180" i="4"/>
  <c r="AU180" i="4" s="1"/>
  <c r="AV180" i="4" s="1"/>
  <c r="X181" i="4"/>
  <c r="Y181" i="4"/>
  <c r="Z181" i="4" s="1"/>
  <c r="AA181" i="4" s="1"/>
  <c r="AB181" i="4" s="1"/>
  <c r="AC181" i="4"/>
  <c r="AD181" i="4"/>
  <c r="AH181" i="4"/>
  <c r="AI181" i="4"/>
  <c r="AM181" i="4"/>
  <c r="AN181" i="4"/>
  <c r="AO181" i="4"/>
  <c r="AP181" i="4" s="1"/>
  <c r="AQ181" i="4" s="1"/>
  <c r="AR181" i="4"/>
  <c r="AS181" i="4"/>
  <c r="AT181" i="4" s="1"/>
  <c r="AU181" i="4" s="1"/>
  <c r="AV181" i="4" s="1"/>
  <c r="X182" i="4"/>
  <c r="Y182" i="4"/>
  <c r="AC182" i="4"/>
  <c r="AD182" i="4"/>
  <c r="AE182" i="4" s="1"/>
  <c r="AF182" i="4"/>
  <c r="AG182" i="4" s="1"/>
  <c r="AH182" i="4"/>
  <c r="AI182" i="4"/>
  <c r="AJ182" i="4" s="1"/>
  <c r="AK182" i="4" s="1"/>
  <c r="AL182" i="4" s="1"/>
  <c r="AM182" i="4"/>
  <c r="AO182" i="4" s="1"/>
  <c r="AP182" i="4" s="1"/>
  <c r="AQ182" i="4" s="1"/>
  <c r="AN182" i="4"/>
  <c r="AR182" i="4"/>
  <c r="AS182" i="4"/>
  <c r="X183" i="4"/>
  <c r="Y183" i="4"/>
  <c r="Z183" i="4" s="1"/>
  <c r="AA183" i="4" s="1"/>
  <c r="AB183" i="4" s="1"/>
  <c r="AC183" i="4"/>
  <c r="AD183" i="4"/>
  <c r="AE183" i="4" s="1"/>
  <c r="AF183" i="4" s="1"/>
  <c r="AG183" i="4" s="1"/>
  <c r="AH183" i="4"/>
  <c r="AI183" i="4"/>
  <c r="AJ183" i="4" s="1"/>
  <c r="AK183" i="4" s="1"/>
  <c r="AL183" i="4" s="1"/>
  <c r="AM183" i="4"/>
  <c r="AN183" i="4"/>
  <c r="AO183" i="4" s="1"/>
  <c r="AP183" i="4" s="1"/>
  <c r="AQ183" i="4" s="1"/>
  <c r="AR183" i="4"/>
  <c r="AS183" i="4"/>
  <c r="AT183" i="4" s="1"/>
  <c r="AU183" i="4" s="1"/>
  <c r="AV183" i="4" s="1"/>
  <c r="X184" i="4"/>
  <c r="Y184" i="4"/>
  <c r="Z184" i="4"/>
  <c r="AA184" i="4" s="1"/>
  <c r="AB184" i="4" s="1"/>
  <c r="AC184" i="4"/>
  <c r="AD184" i="4"/>
  <c r="AE184" i="4" s="1"/>
  <c r="AF184" i="4" s="1"/>
  <c r="AG184" i="4" s="1"/>
  <c r="AH184" i="4"/>
  <c r="AI184" i="4"/>
  <c r="AM184" i="4"/>
  <c r="AN184" i="4"/>
  <c r="AR184" i="4"/>
  <c r="AS184" i="4"/>
  <c r="AT184" i="4"/>
  <c r="AU184" i="4" s="1"/>
  <c r="AV184" i="4" s="1"/>
  <c r="X185" i="4"/>
  <c r="Y185" i="4"/>
  <c r="Z185" i="4" s="1"/>
  <c r="AA185" i="4" s="1"/>
  <c r="AB185" i="4" s="1"/>
  <c r="AC185" i="4"/>
  <c r="AD185" i="4"/>
  <c r="AH185" i="4"/>
  <c r="AI185" i="4"/>
  <c r="AM185" i="4"/>
  <c r="AN185" i="4"/>
  <c r="AO185" i="4" s="1"/>
  <c r="AP185" i="4" s="1"/>
  <c r="AQ185" i="4" s="1"/>
  <c r="AR185" i="4"/>
  <c r="AS185" i="4"/>
  <c r="AT185" i="4"/>
  <c r="AU185" i="4" s="1"/>
  <c r="AV185" i="4" s="1"/>
  <c r="X186" i="4"/>
  <c r="Y186" i="4"/>
  <c r="AC186" i="4"/>
  <c r="AD186" i="4"/>
  <c r="AH186" i="4"/>
  <c r="AI186" i="4"/>
  <c r="AJ186" i="4" s="1"/>
  <c r="AK186" i="4" s="1"/>
  <c r="AL186" i="4" s="1"/>
  <c r="AM186" i="4"/>
  <c r="AN186" i="4"/>
  <c r="AO186" i="4" s="1"/>
  <c r="AP186" i="4" s="1"/>
  <c r="AQ186" i="4" s="1"/>
  <c r="AR186" i="4"/>
  <c r="AS186" i="4"/>
  <c r="AT186" i="4" s="1"/>
  <c r="AU186" i="4" s="1"/>
  <c r="AV186" i="4" s="1"/>
  <c r="X187" i="4"/>
  <c r="Y187" i="4"/>
  <c r="AC187" i="4"/>
  <c r="AE187" i="4" s="1"/>
  <c r="AF187" i="4" s="1"/>
  <c r="AG187" i="4" s="1"/>
  <c r="AD187" i="4"/>
  <c r="AH187" i="4"/>
  <c r="AI187" i="4"/>
  <c r="AJ187" i="4" s="1"/>
  <c r="AK187" i="4" s="1"/>
  <c r="AL187" i="4" s="1"/>
  <c r="AM187" i="4"/>
  <c r="AN187" i="4"/>
  <c r="AR187" i="4"/>
  <c r="AT187" i="4" s="1"/>
  <c r="AU187" i="4" s="1"/>
  <c r="AV187" i="4" s="1"/>
  <c r="AS187" i="4"/>
  <c r="X188" i="4"/>
  <c r="Y188" i="4"/>
  <c r="Z188" i="4"/>
  <c r="AA188" i="4" s="1"/>
  <c r="AB188" i="4" s="1"/>
  <c r="AC188" i="4"/>
  <c r="AD188" i="4"/>
  <c r="AE188" i="4" s="1"/>
  <c r="AF188" i="4" s="1"/>
  <c r="AG188" i="4" s="1"/>
  <c r="AH188" i="4"/>
  <c r="AI188" i="4"/>
  <c r="AM188" i="4"/>
  <c r="AO188" i="4" s="1"/>
  <c r="AN188" i="4"/>
  <c r="AP188" i="4"/>
  <c r="AQ188" i="4" s="1"/>
  <c r="AR188" i="4"/>
  <c r="AS188" i="4"/>
  <c r="AT188" i="4" s="1"/>
  <c r="AU188" i="4" s="1"/>
  <c r="AV188" i="4" s="1"/>
  <c r="X189" i="4"/>
  <c r="Z189" i="4" s="1"/>
  <c r="AA189" i="4" s="1"/>
  <c r="AB189" i="4" s="1"/>
  <c r="Y189" i="4"/>
  <c r="AC189" i="4"/>
  <c r="AD189" i="4"/>
  <c r="AH189" i="4"/>
  <c r="AI189" i="4"/>
  <c r="AM189" i="4"/>
  <c r="AN189" i="4"/>
  <c r="AO189" i="4" s="1"/>
  <c r="AP189" i="4" s="1"/>
  <c r="AQ189" i="4" s="1"/>
  <c r="AR189" i="4"/>
  <c r="AS189" i="4"/>
  <c r="AT189" i="4" s="1"/>
  <c r="AU189" i="4" s="1"/>
  <c r="AV189" i="4" s="1"/>
  <c r="X190" i="4"/>
  <c r="Y190" i="4"/>
  <c r="Z190" i="4" s="1"/>
  <c r="AA190" i="4" s="1"/>
  <c r="AB190" i="4" s="1"/>
  <c r="AC190" i="4"/>
  <c r="AD190" i="4"/>
  <c r="AH190" i="4"/>
  <c r="AI190" i="4"/>
  <c r="AJ190" i="4"/>
  <c r="AK190" i="4" s="1"/>
  <c r="AL190" i="4" s="1"/>
  <c r="AM190" i="4"/>
  <c r="AN190" i="4"/>
  <c r="AO190" i="4" s="1"/>
  <c r="AP190" i="4" s="1"/>
  <c r="AQ190" i="4" s="1"/>
  <c r="AR190" i="4"/>
  <c r="AS190" i="4"/>
  <c r="X191" i="4"/>
  <c r="Z191" i="4" s="1"/>
  <c r="AA191" i="4" s="1"/>
  <c r="AB191" i="4" s="1"/>
  <c r="Y191" i="4"/>
  <c r="AC191" i="4"/>
  <c r="AD191" i="4"/>
  <c r="AE191" i="4"/>
  <c r="AF191" i="4" s="1"/>
  <c r="AG191" i="4" s="1"/>
  <c r="AH191" i="4"/>
  <c r="AI191" i="4"/>
  <c r="AJ191" i="4" s="1"/>
  <c r="AK191" i="4" s="1"/>
  <c r="AL191" i="4" s="1"/>
  <c r="AM191" i="4"/>
  <c r="AN191" i="4"/>
  <c r="AR191" i="4"/>
  <c r="AT191" i="4" s="1"/>
  <c r="AU191" i="4" s="1"/>
  <c r="AV191" i="4" s="1"/>
  <c r="AS191" i="4"/>
  <c r="X192" i="4"/>
  <c r="Y192" i="4"/>
  <c r="Z192" i="4" s="1"/>
  <c r="AA192" i="4" s="1"/>
  <c r="AB192" i="4" s="1"/>
  <c r="AC192" i="4"/>
  <c r="AD192" i="4"/>
  <c r="AE192" i="4"/>
  <c r="AF192" i="4" s="1"/>
  <c r="AG192" i="4" s="1"/>
  <c r="AH192" i="4"/>
  <c r="AI192" i="4"/>
  <c r="AM192" i="4"/>
  <c r="AN192" i="4"/>
  <c r="AR192" i="4"/>
  <c r="AS192" i="4"/>
  <c r="AT192" i="4" s="1"/>
  <c r="AU192" i="4" s="1"/>
  <c r="AV192" i="4" s="1"/>
  <c r="X193" i="4"/>
  <c r="Y193" i="4"/>
  <c r="Z193" i="4" s="1"/>
  <c r="AA193" i="4" s="1"/>
  <c r="AB193" i="4" s="1"/>
  <c r="AC193" i="4"/>
  <c r="AD193" i="4"/>
  <c r="AE193" i="4" s="1"/>
  <c r="AF193" i="4" s="1"/>
  <c r="AG193" i="4" s="1"/>
  <c r="AH193" i="4"/>
  <c r="AI193" i="4"/>
  <c r="AM193" i="4"/>
  <c r="AN193" i="4"/>
  <c r="AO193" i="4" s="1"/>
  <c r="AP193" i="4" s="1"/>
  <c r="AQ193" i="4" s="1"/>
  <c r="AR193" i="4"/>
  <c r="AS193" i="4"/>
  <c r="AT193" i="4" s="1"/>
  <c r="AU193" i="4" s="1"/>
  <c r="AV193" i="4" s="1"/>
  <c r="X194" i="4"/>
  <c r="Y194" i="4"/>
  <c r="AC194" i="4"/>
  <c r="AE194" i="4" s="1"/>
  <c r="AF194" i="4" s="1"/>
  <c r="AG194" i="4" s="1"/>
  <c r="AD194" i="4"/>
  <c r="AH194" i="4"/>
  <c r="AJ194" i="4" s="1"/>
  <c r="AK194" i="4" s="1"/>
  <c r="AL194" i="4" s="1"/>
  <c r="AI194" i="4"/>
  <c r="AM194" i="4"/>
  <c r="AN194" i="4"/>
  <c r="AR194" i="4"/>
  <c r="AS194" i="4"/>
  <c r="X195" i="4"/>
  <c r="Y195" i="4"/>
  <c r="AC195" i="4"/>
  <c r="AD195" i="4"/>
  <c r="AE195" i="4" s="1"/>
  <c r="AF195" i="4" s="1"/>
  <c r="AG195" i="4" s="1"/>
  <c r="AH195" i="4"/>
  <c r="AI195" i="4"/>
  <c r="AJ195" i="4" s="1"/>
  <c r="AK195" i="4" s="1"/>
  <c r="AL195" i="4" s="1"/>
  <c r="AM195" i="4"/>
  <c r="AN195" i="4"/>
  <c r="AR195" i="4"/>
  <c r="AT195" i="4" s="1"/>
  <c r="AU195" i="4" s="1"/>
  <c r="AV195" i="4" s="1"/>
  <c r="AS195" i="4"/>
  <c r="X196" i="4"/>
  <c r="Z196" i="4" s="1"/>
  <c r="AA196" i="4" s="1"/>
  <c r="AB196" i="4" s="1"/>
  <c r="Y196" i="4"/>
  <c r="AC196" i="4"/>
  <c r="AD196" i="4"/>
  <c r="AH196" i="4"/>
  <c r="AI196" i="4"/>
  <c r="AM196" i="4"/>
  <c r="AN196" i="4"/>
  <c r="AR196" i="4"/>
  <c r="AS196" i="4"/>
  <c r="AT196" i="4" s="1"/>
  <c r="AU196" i="4" s="1"/>
  <c r="AV196" i="4" s="1"/>
  <c r="X197" i="4"/>
  <c r="Y197" i="4"/>
  <c r="Z197" i="4" s="1"/>
  <c r="AA197" i="4" s="1"/>
  <c r="AB197" i="4" s="1"/>
  <c r="AC197" i="4"/>
  <c r="AD197" i="4"/>
  <c r="AH197" i="4"/>
  <c r="AJ197" i="4" s="1"/>
  <c r="AK197" i="4" s="1"/>
  <c r="AL197" i="4" s="1"/>
  <c r="AI197" i="4"/>
  <c r="AM197" i="4"/>
  <c r="AO197" i="4" s="1"/>
  <c r="AP197" i="4" s="1"/>
  <c r="AQ197" i="4" s="1"/>
  <c r="AN197" i="4"/>
  <c r="AR197" i="4"/>
  <c r="AS197" i="4"/>
  <c r="X198" i="4"/>
  <c r="Y198" i="4"/>
  <c r="AC198" i="4"/>
  <c r="AD198" i="4"/>
  <c r="AH198" i="4"/>
  <c r="AI198" i="4"/>
  <c r="AJ198" i="4" s="1"/>
  <c r="AK198" i="4" s="1"/>
  <c r="AL198" i="4" s="1"/>
  <c r="AM198" i="4"/>
  <c r="AN198" i="4"/>
  <c r="AO198" i="4" s="1"/>
  <c r="AP198" i="4" s="1"/>
  <c r="AQ198" i="4" s="1"/>
  <c r="AR198" i="4"/>
  <c r="AS198" i="4"/>
  <c r="X199" i="4"/>
  <c r="Z199" i="4" s="1"/>
  <c r="AA199" i="4" s="1"/>
  <c r="AB199" i="4" s="1"/>
  <c r="Y199" i="4"/>
  <c r="AC199" i="4"/>
  <c r="AE199" i="4" s="1"/>
  <c r="AF199" i="4" s="1"/>
  <c r="AG199" i="4" s="1"/>
  <c r="AD199" i="4"/>
  <c r="AH199" i="4"/>
  <c r="AI199" i="4"/>
  <c r="AM199" i="4"/>
  <c r="AN199" i="4"/>
  <c r="AR199" i="4"/>
  <c r="AS199" i="4"/>
  <c r="X200" i="4"/>
  <c r="Y200" i="4"/>
  <c r="Z200" i="4" s="1"/>
  <c r="AA200" i="4" s="1"/>
  <c r="AB200" i="4" s="1"/>
  <c r="AC200" i="4"/>
  <c r="AD200" i="4"/>
  <c r="AE200" i="4" s="1"/>
  <c r="AF200" i="4" s="1"/>
  <c r="AG200" i="4" s="1"/>
  <c r="AH200" i="4"/>
  <c r="AI200" i="4"/>
  <c r="AM200" i="4"/>
  <c r="AO200" i="4" s="1"/>
  <c r="AP200" i="4" s="1"/>
  <c r="AQ200" i="4" s="1"/>
  <c r="AN200" i="4"/>
  <c r="AR200" i="4"/>
  <c r="AT200" i="4" s="1"/>
  <c r="AU200" i="4" s="1"/>
  <c r="AV200" i="4" s="1"/>
  <c r="AS200" i="4"/>
  <c r="X201" i="4"/>
  <c r="Y201" i="4"/>
  <c r="AC201" i="4"/>
  <c r="AD201" i="4"/>
  <c r="AH201" i="4"/>
  <c r="AI201" i="4"/>
  <c r="AM201" i="4"/>
  <c r="AN201" i="4"/>
  <c r="AO201" i="4" s="1"/>
  <c r="AP201" i="4" s="1"/>
  <c r="AQ201" i="4" s="1"/>
  <c r="AR201" i="4"/>
  <c r="AS201" i="4"/>
  <c r="AT201" i="4" s="1"/>
  <c r="AU201" i="4" s="1"/>
  <c r="AV201" i="4" s="1"/>
  <c r="X202" i="4"/>
  <c r="Y202" i="4"/>
  <c r="Z202" i="4" s="1"/>
  <c r="AA202" i="4" s="1"/>
  <c r="AB202" i="4" s="1"/>
  <c r="AC202" i="4"/>
  <c r="AD202" i="4"/>
  <c r="AE202" i="4" s="1"/>
  <c r="AF202" i="4" s="1"/>
  <c r="AG202" i="4" s="1"/>
  <c r="AH202" i="4"/>
  <c r="AI202" i="4"/>
  <c r="AJ202" i="4" s="1"/>
  <c r="AK202" i="4" s="1"/>
  <c r="AL202" i="4" s="1"/>
  <c r="AM202" i="4"/>
  <c r="AO202" i="4" s="1"/>
  <c r="AP202" i="4" s="1"/>
  <c r="AQ202" i="4" s="1"/>
  <c r="AN202" i="4"/>
  <c r="AR202" i="4"/>
  <c r="AS202" i="4"/>
  <c r="AT202" i="4" s="1"/>
  <c r="AU202" i="4" s="1"/>
  <c r="AV202" i="4" s="1"/>
  <c r="X203" i="4"/>
  <c r="Y203" i="4"/>
  <c r="Z203" i="4"/>
  <c r="AA203" i="4" s="1"/>
  <c r="AB203" i="4" s="1"/>
  <c r="AC203" i="4"/>
  <c r="AD203" i="4"/>
  <c r="AE203" i="4" s="1"/>
  <c r="AF203" i="4" s="1"/>
  <c r="AG203" i="4" s="1"/>
  <c r="AH203" i="4"/>
  <c r="AI203" i="4"/>
  <c r="AJ203" i="4" s="1"/>
  <c r="AK203" i="4" s="1"/>
  <c r="AL203" i="4" s="1"/>
  <c r="AM203" i="4"/>
  <c r="AN203" i="4"/>
  <c r="AO203" i="4" s="1"/>
  <c r="AP203" i="4" s="1"/>
  <c r="AQ203" i="4" s="1"/>
  <c r="AR203" i="4"/>
  <c r="AS203" i="4"/>
  <c r="X204" i="4"/>
  <c r="Y204" i="4"/>
  <c r="Z204" i="4" s="1"/>
  <c r="AA204" i="4" s="1"/>
  <c r="AB204" i="4" s="1"/>
  <c r="AC204" i="4"/>
  <c r="AD204" i="4"/>
  <c r="AH204" i="4"/>
  <c r="AI204" i="4"/>
  <c r="AM204" i="4"/>
  <c r="AN204" i="4"/>
  <c r="AR204" i="4"/>
  <c r="AS204" i="4"/>
  <c r="AT204" i="4" s="1"/>
  <c r="AU204" i="4" s="1"/>
  <c r="AV204" i="4" s="1"/>
  <c r="X205" i="4"/>
  <c r="Y205" i="4"/>
  <c r="Z205" i="4" s="1"/>
  <c r="AA205" i="4" s="1"/>
  <c r="AB205" i="4" s="1"/>
  <c r="AC205" i="4"/>
  <c r="AD205" i="4"/>
  <c r="AE205" i="4" s="1"/>
  <c r="AF205" i="4" s="1"/>
  <c r="AG205" i="4" s="1"/>
  <c r="AH205" i="4"/>
  <c r="AI205" i="4"/>
  <c r="AJ205" i="4" s="1"/>
  <c r="AK205" i="4" s="1"/>
  <c r="AL205" i="4" s="1"/>
  <c r="AM205" i="4"/>
  <c r="AN205" i="4"/>
  <c r="AO205" i="4" s="1"/>
  <c r="AP205" i="4" s="1"/>
  <c r="AQ205" i="4" s="1"/>
  <c r="AR205" i="4"/>
  <c r="AS205" i="4"/>
  <c r="AT205" i="4"/>
  <c r="AU205" i="4" s="1"/>
  <c r="AV205" i="4" s="1"/>
  <c r="X206" i="4"/>
  <c r="Y206" i="4"/>
  <c r="Z206" i="4" s="1"/>
  <c r="AA206" i="4" s="1"/>
  <c r="AB206" i="4" s="1"/>
  <c r="AC206" i="4"/>
  <c r="AE206" i="4" s="1"/>
  <c r="AF206" i="4" s="1"/>
  <c r="AG206" i="4" s="1"/>
  <c r="AD206" i="4"/>
  <c r="AH206" i="4"/>
  <c r="AI206" i="4"/>
  <c r="AJ206" i="4" s="1"/>
  <c r="AK206" i="4" s="1"/>
  <c r="AL206" i="4" s="1"/>
  <c r="AM206" i="4"/>
  <c r="AN206" i="4"/>
  <c r="AO206" i="4" s="1"/>
  <c r="AP206" i="4" s="1"/>
  <c r="AQ206" i="4" s="1"/>
  <c r="AR206" i="4"/>
  <c r="AS206" i="4"/>
  <c r="AT206" i="4" s="1"/>
  <c r="AU206" i="4" s="1"/>
  <c r="AV206" i="4" s="1"/>
  <c r="X207" i="4"/>
  <c r="Y207" i="4"/>
  <c r="AC207" i="4"/>
  <c r="AD207" i="4"/>
  <c r="AE207" i="4" s="1"/>
  <c r="AF207" i="4" s="1"/>
  <c r="AG207" i="4" s="1"/>
  <c r="AH207" i="4"/>
  <c r="AI207" i="4"/>
  <c r="AM207" i="4"/>
  <c r="AN207" i="4"/>
  <c r="AR207" i="4"/>
  <c r="AS207" i="4"/>
  <c r="X208" i="4"/>
  <c r="Y208" i="4"/>
  <c r="Z208" i="4" s="1"/>
  <c r="AA208" i="4" s="1"/>
  <c r="AB208" i="4" s="1"/>
  <c r="AC208" i="4"/>
  <c r="AD208" i="4"/>
  <c r="AE208" i="4" s="1"/>
  <c r="AF208" i="4" s="1"/>
  <c r="AG208" i="4" s="1"/>
  <c r="AH208" i="4"/>
  <c r="AI208" i="4"/>
  <c r="AJ208" i="4" s="1"/>
  <c r="AK208" i="4" s="1"/>
  <c r="AL208" i="4" s="1"/>
  <c r="AM208" i="4"/>
  <c r="AN208" i="4"/>
  <c r="AO208" i="4" s="1"/>
  <c r="AP208" i="4" s="1"/>
  <c r="AQ208" i="4" s="1"/>
  <c r="AR208" i="4"/>
  <c r="AS208" i="4"/>
  <c r="AT208" i="4" s="1"/>
  <c r="AU208" i="4" s="1"/>
  <c r="AV208" i="4" s="1"/>
  <c r="AT207" i="4" l="1"/>
  <c r="AU207" i="4" s="1"/>
  <c r="AV207" i="4" s="1"/>
  <c r="AJ207" i="4"/>
  <c r="AK207" i="4" s="1"/>
  <c r="AL207" i="4" s="1"/>
  <c r="AT203" i="4"/>
  <c r="AU203" i="4" s="1"/>
  <c r="AV203" i="4" s="1"/>
  <c r="AE201" i="4"/>
  <c r="AF201" i="4" s="1"/>
  <c r="AG201" i="4" s="1"/>
  <c r="AO199" i="4"/>
  <c r="AP199" i="4" s="1"/>
  <c r="AQ199" i="4" s="1"/>
  <c r="Z198" i="4"/>
  <c r="AA198" i="4" s="1"/>
  <c r="AB198" i="4" s="1"/>
  <c r="AJ196" i="4"/>
  <c r="AK196" i="4" s="1"/>
  <c r="AL196" i="4" s="1"/>
  <c r="AT194" i="4"/>
  <c r="AU194" i="4" s="1"/>
  <c r="AV194" i="4" s="1"/>
  <c r="AO192" i="4"/>
  <c r="AP192" i="4" s="1"/>
  <c r="AQ192" i="4" s="1"/>
  <c r="AO191" i="4"/>
  <c r="AP191" i="4" s="1"/>
  <c r="AQ191" i="4" s="1"/>
  <c r="AE190" i="4"/>
  <c r="AF190" i="4" s="1"/>
  <c r="AG190" i="4" s="1"/>
  <c r="AE186" i="4"/>
  <c r="AF186" i="4" s="1"/>
  <c r="AG186" i="4" s="1"/>
  <c r="AE185" i="4"/>
  <c r="AF185" i="4" s="1"/>
  <c r="AG185" i="4" s="1"/>
  <c r="AO184" i="4"/>
  <c r="AP184" i="4" s="1"/>
  <c r="AQ184" i="4" s="1"/>
  <c r="Z165" i="4"/>
  <c r="AA165" i="4" s="1"/>
  <c r="AB165" i="4" s="1"/>
  <c r="Z166" i="4"/>
  <c r="AA166" i="4" s="1"/>
  <c r="AB166" i="4" s="1"/>
  <c r="Z161" i="4"/>
  <c r="AA161" i="4" s="1"/>
  <c r="AB161" i="4" s="1"/>
  <c r="AO160" i="4"/>
  <c r="AP160" i="4" s="1"/>
  <c r="AQ160" i="4" s="1"/>
  <c r="Z207" i="4"/>
  <c r="AA207" i="4" s="1"/>
  <c r="AB207" i="4" s="1"/>
  <c r="AO204" i="4"/>
  <c r="AP204" i="4" s="1"/>
  <c r="AQ204" i="4" s="1"/>
  <c r="AE204" i="4"/>
  <c r="AF204" i="4" s="1"/>
  <c r="AG204" i="4" s="1"/>
  <c r="AJ201" i="4"/>
  <c r="AK201" i="4" s="1"/>
  <c r="AL201" i="4" s="1"/>
  <c r="Z201" i="4"/>
  <c r="AA201" i="4" s="1"/>
  <c r="AB201" i="4" s="1"/>
  <c r="AT199" i="4"/>
  <c r="AU199" i="4" s="1"/>
  <c r="AV199" i="4" s="1"/>
  <c r="AJ199" i="4"/>
  <c r="AK199" i="4" s="1"/>
  <c r="AL199" i="4" s="1"/>
  <c r="AE198" i="4"/>
  <c r="AF198" i="4" s="1"/>
  <c r="AG198" i="4" s="1"/>
  <c r="AT197" i="4"/>
  <c r="AU197" i="4" s="1"/>
  <c r="AV197" i="4" s="1"/>
  <c r="AO196" i="4"/>
  <c r="AP196" i="4" s="1"/>
  <c r="AQ196" i="4" s="1"/>
  <c r="AE196" i="4"/>
  <c r="AF196" i="4" s="1"/>
  <c r="AG196" i="4" s="1"/>
  <c r="Z195" i="4"/>
  <c r="AA195" i="4" s="1"/>
  <c r="AB195" i="4" s="1"/>
  <c r="AO194" i="4"/>
  <c r="AP194" i="4" s="1"/>
  <c r="AQ194" i="4" s="1"/>
  <c r="AJ193" i="4"/>
  <c r="AK193" i="4" s="1"/>
  <c r="AL193" i="4" s="1"/>
  <c r="AJ189" i="4"/>
  <c r="AK189" i="4" s="1"/>
  <c r="AL189" i="4" s="1"/>
  <c r="AJ188" i="4"/>
  <c r="AK188" i="4" s="1"/>
  <c r="AL188" i="4" s="1"/>
  <c r="Z187" i="4"/>
  <c r="AA187" i="4" s="1"/>
  <c r="AB187" i="4" s="1"/>
  <c r="AJ185" i="4"/>
  <c r="AK185" i="4" s="1"/>
  <c r="AL185" i="4" s="1"/>
  <c r="Z182" i="4"/>
  <c r="AA182" i="4" s="1"/>
  <c r="AB182" i="4" s="1"/>
  <c r="AJ181" i="4"/>
  <c r="AK181" i="4" s="1"/>
  <c r="AL181" i="4" s="1"/>
  <c r="AJ167" i="4"/>
  <c r="AK167" i="4" s="1"/>
  <c r="AL167" i="4" s="1"/>
  <c r="AJ178" i="4"/>
  <c r="AK178" i="4" s="1"/>
  <c r="AL178" i="4" s="1"/>
  <c r="Z176" i="4"/>
  <c r="AA176" i="4" s="1"/>
  <c r="AB176" i="4" s="1"/>
  <c r="AO173" i="4"/>
  <c r="AP173" i="4" s="1"/>
  <c r="AQ173" i="4" s="1"/>
  <c r="AT169" i="4"/>
  <c r="AU169" i="4" s="1"/>
  <c r="AV169" i="4" s="1"/>
  <c r="AJ169" i="4"/>
  <c r="AK169" i="4" s="1"/>
  <c r="AL169" i="4" s="1"/>
  <c r="AJ163" i="4"/>
  <c r="AK163" i="4" s="1"/>
  <c r="AL163" i="4" s="1"/>
  <c r="AE178" i="4"/>
  <c r="AF178" i="4" s="1"/>
  <c r="AG178" i="4" s="1"/>
  <c r="AT177" i="4"/>
  <c r="AU177" i="4" s="1"/>
  <c r="AV177" i="4" s="1"/>
  <c r="AT175" i="4"/>
  <c r="AU175" i="4" s="1"/>
  <c r="AV175" i="4" s="1"/>
  <c r="AE175" i="4"/>
  <c r="AF175" i="4" s="1"/>
  <c r="AG175" i="4" s="1"/>
  <c r="AT172" i="4"/>
  <c r="AU172" i="4" s="1"/>
  <c r="AV172" i="4" s="1"/>
  <c r="AJ172" i="4"/>
  <c r="AK172" i="4" s="1"/>
  <c r="AL172" i="4" s="1"/>
  <c r="AE167" i="4"/>
  <c r="AF167" i="4" s="1"/>
  <c r="AG167" i="4" s="1"/>
  <c r="AJ165" i="4"/>
  <c r="AK165" i="4" s="1"/>
  <c r="AL165" i="4" s="1"/>
  <c r="AT164" i="4"/>
  <c r="AU164" i="4" s="1"/>
  <c r="AV164" i="4" s="1"/>
  <c r="AJ164" i="4"/>
  <c r="AK164" i="4" s="1"/>
  <c r="AL164" i="4" s="1"/>
  <c r="Z164" i="4"/>
  <c r="AA164" i="4" s="1"/>
  <c r="AB164" i="4" s="1"/>
  <c r="Z163" i="4"/>
  <c r="AA163" i="4" s="1"/>
  <c r="AB163" i="4" s="1"/>
  <c r="AO161" i="4"/>
  <c r="AP161" i="4" s="1"/>
  <c r="AQ161" i="4" s="1"/>
  <c r="AJ159" i="4"/>
  <c r="AK159" i="4" s="1"/>
  <c r="AL159" i="4" s="1"/>
  <c r="Z174" i="4"/>
  <c r="AA174" i="4" s="1"/>
  <c r="AB174" i="4" s="1"/>
  <c r="AO171" i="4"/>
  <c r="AP171" i="4" s="1"/>
  <c r="AQ171" i="4" s="1"/>
  <c r="AJ170" i="4"/>
  <c r="AK170" i="4" s="1"/>
  <c r="AL170" i="4" s="1"/>
  <c r="Z168" i="4"/>
  <c r="AA168" i="4" s="1"/>
  <c r="AB168" i="4" s="1"/>
  <c r="AE162" i="4"/>
  <c r="AF162" i="4" s="1"/>
  <c r="AG162" i="4" s="1"/>
  <c r="AT160" i="4"/>
  <c r="AU160" i="4" s="1"/>
  <c r="AV160" i="4" s="1"/>
  <c r="AE159" i="4"/>
  <c r="AF159" i="4" s="1"/>
  <c r="AG159" i="4" s="1"/>
  <c r="AE158" i="4"/>
  <c r="AF158" i="4" s="1"/>
  <c r="AG158" i="4" s="1"/>
  <c r="AO157" i="4"/>
  <c r="AP157" i="4" s="1"/>
  <c r="AQ157" i="4" s="1"/>
  <c r="AO156" i="4"/>
  <c r="AP156" i="4" s="1"/>
  <c r="AQ156" i="4" s="1"/>
  <c r="Z156" i="4"/>
  <c r="AA156" i="4" s="1"/>
  <c r="AB156" i="4" s="1"/>
  <c r="Z155" i="4"/>
  <c r="AA155" i="4" s="1"/>
  <c r="AB155" i="4" s="1"/>
  <c r="AJ154" i="4"/>
  <c r="AK154" i="4" s="1"/>
  <c r="AL154" i="4" s="1"/>
  <c r="AJ153" i="4"/>
  <c r="AK153" i="4" s="1"/>
  <c r="AL153" i="4" s="1"/>
  <c r="AT152" i="4"/>
  <c r="AU152" i="4" s="1"/>
  <c r="AV152" i="4" s="1"/>
  <c r="AT151" i="4"/>
  <c r="AU151" i="4" s="1"/>
  <c r="AV151" i="4" s="1"/>
  <c r="AE151" i="4"/>
  <c r="AF151" i="4" s="1"/>
  <c r="AG151" i="4" s="1"/>
  <c r="AE150" i="4"/>
  <c r="AF150" i="4" s="1"/>
  <c r="AG150" i="4" s="1"/>
  <c r="AO149" i="4"/>
  <c r="AP149" i="4" s="1"/>
  <c r="AQ149" i="4" s="1"/>
  <c r="AO207" i="4"/>
  <c r="AP207" i="4" s="1"/>
  <c r="AQ207" i="4" s="1"/>
  <c r="AJ204" i="4"/>
  <c r="AK204" i="4" s="1"/>
  <c r="AL204" i="4" s="1"/>
  <c r="AJ200" i="4"/>
  <c r="AK200" i="4" s="1"/>
  <c r="AL200" i="4" s="1"/>
  <c r="AT198" i="4"/>
  <c r="AU198" i="4" s="1"/>
  <c r="AV198" i="4" s="1"/>
  <c r="AE197" i="4"/>
  <c r="AF197" i="4" s="1"/>
  <c r="AG197" i="4" s="1"/>
  <c r="AO195" i="4"/>
  <c r="AP195" i="4" s="1"/>
  <c r="AQ195" i="4" s="1"/>
  <c r="Z194" i="4"/>
  <c r="AA194" i="4" s="1"/>
  <c r="AB194" i="4" s="1"/>
  <c r="AJ192" i="4"/>
  <c r="AK192" i="4" s="1"/>
  <c r="AL192" i="4" s="1"/>
  <c r="AT190" i="4"/>
  <c r="AU190" i="4" s="1"/>
  <c r="AV190" i="4" s="1"/>
  <c r="AE189" i="4"/>
  <c r="AF189" i="4" s="1"/>
  <c r="AG189" i="4" s="1"/>
  <c r="AO187" i="4"/>
  <c r="AP187" i="4" s="1"/>
  <c r="AQ187" i="4" s="1"/>
  <c r="Z186" i="4"/>
  <c r="AA186" i="4" s="1"/>
  <c r="AB186" i="4" s="1"/>
  <c r="AJ184" i="4"/>
  <c r="AK184" i="4" s="1"/>
  <c r="AL184" i="4" s="1"/>
  <c r="AT182" i="4"/>
  <c r="AU182" i="4" s="1"/>
  <c r="AV182" i="4" s="1"/>
  <c r="AE181" i="4"/>
  <c r="AF181" i="4" s="1"/>
  <c r="AG181" i="4" s="1"/>
  <c r="AO179" i="4"/>
  <c r="AP179" i="4" s="1"/>
  <c r="AQ179" i="4" s="1"/>
  <c r="Z178" i="4"/>
  <c r="AA178" i="4" s="1"/>
  <c r="AB178" i="4" s="1"/>
  <c r="AO176" i="4"/>
  <c r="AP176" i="4" s="1"/>
  <c r="AQ176" i="4" s="1"/>
  <c r="AO168" i="4"/>
  <c r="AP168" i="4" s="1"/>
  <c r="AQ168" i="4" s="1"/>
  <c r="AJ162" i="4"/>
  <c r="AK162" i="4" s="1"/>
  <c r="AL162" i="4" s="1"/>
  <c r="Z175" i="4"/>
  <c r="AA175" i="4" s="1"/>
  <c r="AB175" i="4" s="1"/>
  <c r="AJ173" i="4"/>
  <c r="AK173" i="4" s="1"/>
  <c r="AL173" i="4" s="1"/>
  <c r="AT171" i="4"/>
  <c r="AU171" i="4" s="1"/>
  <c r="AV171" i="4" s="1"/>
  <c r="AO165" i="4"/>
  <c r="AP165" i="4" s="1"/>
  <c r="AQ165" i="4" s="1"/>
  <c r="AO169" i="4"/>
  <c r="AP169" i="4" s="1"/>
  <c r="AQ169" i="4" s="1"/>
  <c r="AJ166" i="4"/>
  <c r="AK166" i="4" s="1"/>
  <c r="AL166" i="4" s="1"/>
  <c r="AE163" i="4"/>
  <c r="AF163" i="4" s="1"/>
  <c r="AG163" i="4" s="1"/>
  <c r="Z160" i="4"/>
  <c r="AA160" i="4" s="1"/>
  <c r="AB160" i="4" s="1"/>
  <c r="Z159" i="4"/>
  <c r="AA159" i="4" s="1"/>
  <c r="AB159" i="4" s="1"/>
  <c r="AJ157" i="4"/>
  <c r="AK157" i="4" s="1"/>
  <c r="AL157" i="4" s="1"/>
  <c r="AT155" i="4"/>
  <c r="AU155" i="4" s="1"/>
  <c r="AV155" i="4" s="1"/>
  <c r="AE154" i="4"/>
  <c r="AF154" i="4" s="1"/>
  <c r="AG154" i="4" s="1"/>
  <c r="AO152" i="4"/>
  <c r="AP152" i="4" s="1"/>
  <c r="AQ152" i="4" s="1"/>
  <c r="Z151" i="4"/>
  <c r="AA151" i="4" s="1"/>
  <c r="AB151" i="4" s="1"/>
  <c r="AJ149" i="4"/>
  <c r="AK149" i="4" s="1"/>
  <c r="AL149" i="4" s="1"/>
  <c r="F168" i="5" l="1"/>
  <c r="F169" i="5"/>
  <c r="F170" i="5"/>
  <c r="F171" i="5"/>
  <c r="F172" i="5"/>
  <c r="F173" i="5"/>
  <c r="F174" i="5"/>
  <c r="F175" i="5"/>
  <c r="F176" i="5"/>
  <c r="F177" i="5"/>
  <c r="F178" i="5"/>
  <c r="F179" i="5"/>
  <c r="F180" i="5"/>
  <c r="F181" i="5"/>
  <c r="F182" i="5"/>
  <c r="F206" i="5"/>
  <c r="F207" i="5"/>
  <c r="F167" i="5"/>
  <c r="X145" i="4"/>
  <c r="Y145" i="4"/>
  <c r="AC145" i="4"/>
  <c r="AD145" i="4"/>
  <c r="AH145" i="4"/>
  <c r="AI145" i="4"/>
  <c r="AM145" i="4"/>
  <c r="AN145" i="4"/>
  <c r="AR145" i="4"/>
  <c r="AS145" i="4"/>
  <c r="G207" i="5" l="1"/>
  <c r="G180" i="5"/>
  <c r="G176" i="5"/>
  <c r="G172" i="5"/>
  <c r="G168" i="5"/>
  <c r="G206" i="5"/>
  <c r="G179" i="5"/>
  <c r="G175" i="5"/>
  <c r="G171" i="5"/>
  <c r="G182" i="5"/>
  <c r="G178" i="5"/>
  <c r="G174" i="5"/>
  <c r="G170" i="5"/>
  <c r="G167" i="5"/>
  <c r="G181" i="5"/>
  <c r="G177" i="5"/>
  <c r="G173" i="5"/>
  <c r="G169" i="5"/>
  <c r="AO145" i="4"/>
  <c r="AP145" i="4" s="1"/>
  <c r="AQ145" i="4" s="1"/>
  <c r="AT145" i="4"/>
  <c r="AU145" i="4" s="1"/>
  <c r="AV145" i="4" s="1"/>
  <c r="AJ145" i="4"/>
  <c r="AK145" i="4" s="1"/>
  <c r="AL145" i="4" s="1"/>
  <c r="AE145" i="4"/>
  <c r="AF145" i="4" s="1"/>
  <c r="AG145" i="4" s="1"/>
  <c r="Z145" i="4"/>
  <c r="AA145" i="4" s="1"/>
  <c r="AB145" i="4" s="1"/>
  <c r="AI177" i="6" l="1"/>
  <c r="AJ177" i="6"/>
  <c r="AN177" i="6"/>
  <c r="AO177" i="6"/>
  <c r="AS177" i="6"/>
  <c r="AT177" i="6"/>
  <c r="AX177" i="6"/>
  <c r="AY177" i="6"/>
  <c r="BC177" i="6"/>
  <c r="BD177" i="6"/>
  <c r="AI178" i="6"/>
  <c r="AJ178" i="6"/>
  <c r="AN178" i="6"/>
  <c r="AO178" i="6"/>
  <c r="AS178" i="6"/>
  <c r="AT178" i="6"/>
  <c r="AX178" i="6"/>
  <c r="AY178" i="6"/>
  <c r="BC178" i="6"/>
  <c r="BD178" i="6"/>
  <c r="AI179" i="6"/>
  <c r="AJ179" i="6"/>
  <c r="AN179" i="6"/>
  <c r="AO179" i="6"/>
  <c r="AS179" i="6"/>
  <c r="AT179" i="6"/>
  <c r="AX179" i="6"/>
  <c r="AY179" i="6"/>
  <c r="BC179" i="6"/>
  <c r="BD179" i="6"/>
  <c r="AI180" i="6"/>
  <c r="AJ180" i="6"/>
  <c r="AN180" i="6"/>
  <c r="AO180" i="6"/>
  <c r="AS180" i="6"/>
  <c r="AT180" i="6"/>
  <c r="AX180" i="6"/>
  <c r="AY180" i="6"/>
  <c r="BC180" i="6"/>
  <c r="BD180" i="6"/>
  <c r="AI181" i="6"/>
  <c r="AJ181" i="6"/>
  <c r="AN181" i="6"/>
  <c r="AO181" i="6"/>
  <c r="AS181" i="6"/>
  <c r="AT181" i="6"/>
  <c r="AX181" i="6"/>
  <c r="AY181" i="6"/>
  <c r="BC181" i="6"/>
  <c r="BD181" i="6"/>
  <c r="AI182" i="6"/>
  <c r="AJ182" i="6"/>
  <c r="AN182" i="6"/>
  <c r="AO182" i="6"/>
  <c r="AP182" i="6" s="1"/>
  <c r="AQ182" i="6" s="1"/>
  <c r="AR182" i="6" s="1"/>
  <c r="AS182" i="6"/>
  <c r="AT182" i="6"/>
  <c r="AU182" i="6" s="1"/>
  <c r="AV182" i="6" s="1"/>
  <c r="AW182" i="6" s="1"/>
  <c r="AX182" i="6"/>
  <c r="AY182" i="6"/>
  <c r="AZ182" i="6" s="1"/>
  <c r="BA182" i="6" s="1"/>
  <c r="BB182" i="6" s="1"/>
  <c r="BC182" i="6"/>
  <c r="BD182" i="6"/>
  <c r="AI183" i="6"/>
  <c r="AJ183" i="6"/>
  <c r="AN183" i="6"/>
  <c r="AO183" i="6"/>
  <c r="AS183" i="6"/>
  <c r="AT183" i="6"/>
  <c r="AX183" i="6"/>
  <c r="AY183" i="6"/>
  <c r="AZ183" i="6" s="1"/>
  <c r="BA183" i="6" s="1"/>
  <c r="BB183" i="6" s="1"/>
  <c r="BC183" i="6"/>
  <c r="BD183" i="6"/>
  <c r="BE183" i="6" s="1"/>
  <c r="BF183" i="6" s="1"/>
  <c r="BG183" i="6" s="1"/>
  <c r="AI184" i="6"/>
  <c r="AJ184" i="6"/>
  <c r="AK184" i="6" s="1"/>
  <c r="AL184" i="6" s="1"/>
  <c r="AM184" i="6" s="1"/>
  <c r="AN184" i="6"/>
  <c r="AO184" i="6"/>
  <c r="AP184" i="6" s="1"/>
  <c r="AQ184" i="6" s="1"/>
  <c r="AR184" i="6" s="1"/>
  <c r="AS184" i="6"/>
  <c r="AT184" i="6"/>
  <c r="AX184" i="6"/>
  <c r="AY184" i="6"/>
  <c r="BC184" i="6"/>
  <c r="BD184" i="6"/>
  <c r="AI185" i="6"/>
  <c r="AJ185" i="6"/>
  <c r="AK185" i="6" s="1"/>
  <c r="AL185" i="6" s="1"/>
  <c r="AM185" i="6" s="1"/>
  <c r="AN185" i="6"/>
  <c r="AO185" i="6"/>
  <c r="AS185" i="6"/>
  <c r="AT185" i="6"/>
  <c r="AX185" i="6"/>
  <c r="AY185" i="6"/>
  <c r="BC185" i="6"/>
  <c r="BD185" i="6"/>
  <c r="AZ179" i="6" l="1"/>
  <c r="BA179" i="6" s="1"/>
  <c r="BB179" i="6" s="1"/>
  <c r="BE178" i="6"/>
  <c r="BF178" i="6" s="1"/>
  <c r="BG178" i="6" s="1"/>
  <c r="AU178" i="6"/>
  <c r="AV178" i="6" s="1"/>
  <c r="AW178" i="6" s="1"/>
  <c r="AP177" i="6"/>
  <c r="AQ177" i="6" s="1"/>
  <c r="AR177" i="6" s="1"/>
  <c r="AZ178" i="6"/>
  <c r="BA178" i="6" s="1"/>
  <c r="BB178" i="6" s="1"/>
  <c r="AP178" i="6"/>
  <c r="AQ178" i="6" s="1"/>
  <c r="AR178" i="6" s="1"/>
  <c r="AK177" i="6"/>
  <c r="AL177" i="6" s="1"/>
  <c r="AM177" i="6" s="1"/>
  <c r="AK182" i="6"/>
  <c r="AL182" i="6" s="1"/>
  <c r="AM182" i="6" s="1"/>
  <c r="AP181" i="6"/>
  <c r="AQ181" i="6" s="1"/>
  <c r="AR181" i="6" s="1"/>
  <c r="BE185" i="6"/>
  <c r="BF185" i="6" s="1"/>
  <c r="BG185" i="6" s="1"/>
  <c r="AU185" i="6"/>
  <c r="AV185" i="6" s="1"/>
  <c r="AW185" i="6" s="1"/>
  <c r="BE181" i="6"/>
  <c r="BF181" i="6" s="1"/>
  <c r="BG181" i="6" s="1"/>
  <c r="AU181" i="6"/>
  <c r="AV181" i="6" s="1"/>
  <c r="AW181" i="6" s="1"/>
  <c r="AP180" i="6"/>
  <c r="AQ180" i="6" s="1"/>
  <c r="AR180" i="6" s="1"/>
  <c r="BE179" i="6"/>
  <c r="BF179" i="6" s="1"/>
  <c r="BG179" i="6" s="1"/>
  <c r="AK178" i="6"/>
  <c r="AL178" i="6" s="1"/>
  <c r="AM178" i="6" s="1"/>
  <c r="AZ185" i="6"/>
  <c r="BA185" i="6" s="1"/>
  <c r="BB185" i="6" s="1"/>
  <c r="AP185" i="6"/>
  <c r="AQ185" i="6" s="1"/>
  <c r="AR185" i="6" s="1"/>
  <c r="AU183" i="6"/>
  <c r="AV183" i="6" s="1"/>
  <c r="AW183" i="6" s="1"/>
  <c r="AZ181" i="6"/>
  <c r="BA181" i="6" s="1"/>
  <c r="BB181" i="6" s="1"/>
  <c r="AU180" i="6"/>
  <c r="AV180" i="6" s="1"/>
  <c r="AW180" i="6" s="1"/>
  <c r="AK180" i="6"/>
  <c r="AL180" i="6" s="1"/>
  <c r="AM180" i="6" s="1"/>
  <c r="AZ184" i="6"/>
  <c r="BA184" i="6" s="1"/>
  <c r="BB184" i="6" s="1"/>
  <c r="AP183" i="6"/>
  <c r="AQ183" i="6" s="1"/>
  <c r="AR183" i="6" s="1"/>
  <c r="BE182" i="6"/>
  <c r="BF182" i="6" s="1"/>
  <c r="BG182" i="6" s="1"/>
  <c r="AK181" i="6"/>
  <c r="AL181" i="6" s="1"/>
  <c r="AM181" i="6" s="1"/>
  <c r="AZ180" i="6"/>
  <c r="BA180" i="6" s="1"/>
  <c r="BB180" i="6" s="1"/>
  <c r="AP179" i="6"/>
  <c r="AQ179" i="6" s="1"/>
  <c r="AR179" i="6" s="1"/>
  <c r="BE177" i="6"/>
  <c r="BF177" i="6" s="1"/>
  <c r="BG177" i="6" s="1"/>
  <c r="AU177" i="6"/>
  <c r="AV177" i="6" s="1"/>
  <c r="AW177" i="6" s="1"/>
  <c r="BE184" i="6"/>
  <c r="BF184" i="6" s="1"/>
  <c r="BG184" i="6" s="1"/>
  <c r="AU184" i="6"/>
  <c r="AV184" i="6" s="1"/>
  <c r="AW184" i="6" s="1"/>
  <c r="AK183" i="6"/>
  <c r="AL183" i="6" s="1"/>
  <c r="AM183" i="6" s="1"/>
  <c r="BE180" i="6"/>
  <c r="BF180" i="6" s="1"/>
  <c r="BG180" i="6" s="1"/>
  <c r="AU179" i="6"/>
  <c r="AV179" i="6" s="1"/>
  <c r="AW179" i="6" s="1"/>
  <c r="AK179" i="6"/>
  <c r="AL179" i="6" s="1"/>
  <c r="AM179" i="6" s="1"/>
  <c r="AZ177" i="6"/>
  <c r="BA177" i="6" s="1"/>
  <c r="BB177" i="6" s="1"/>
  <c r="F165" i="5"/>
  <c r="F166" i="5"/>
  <c r="F164" i="5"/>
  <c r="F163" i="5"/>
  <c r="F162" i="5"/>
  <c r="F161" i="5"/>
  <c r="F160" i="5"/>
  <c r="F155" i="5"/>
  <c r="F156" i="5"/>
  <c r="F157" i="5"/>
  <c r="F158" i="5"/>
  <c r="F159" i="5"/>
  <c r="G156" i="5" l="1"/>
  <c r="G162" i="5"/>
  <c r="G165" i="5"/>
  <c r="G159" i="5"/>
  <c r="G155" i="5"/>
  <c r="G163" i="5"/>
  <c r="G158" i="5"/>
  <c r="G160" i="5"/>
  <c r="G164" i="5"/>
  <c r="G157" i="5"/>
  <c r="G161" i="5"/>
  <c r="G166" i="5"/>
  <c r="AI151" i="6"/>
  <c r="AJ151" i="6"/>
  <c r="AN151" i="6"/>
  <c r="AO151" i="6"/>
  <c r="AS151" i="6"/>
  <c r="AT151" i="6"/>
  <c r="AX151" i="6"/>
  <c r="AY151" i="6"/>
  <c r="BC151" i="6"/>
  <c r="BD151" i="6"/>
  <c r="AI152" i="6"/>
  <c r="AJ152" i="6"/>
  <c r="AN152" i="6"/>
  <c r="AO152" i="6"/>
  <c r="AS152" i="6"/>
  <c r="AT152" i="6"/>
  <c r="AX152" i="6"/>
  <c r="AY152" i="6"/>
  <c r="BC152" i="6"/>
  <c r="BD152" i="6"/>
  <c r="AI153" i="6"/>
  <c r="AJ153" i="6"/>
  <c r="AN153" i="6"/>
  <c r="AO153" i="6"/>
  <c r="AS153" i="6"/>
  <c r="AT153" i="6"/>
  <c r="AX153" i="6"/>
  <c r="AY153" i="6"/>
  <c r="BC153" i="6"/>
  <c r="BD153" i="6"/>
  <c r="AI154" i="6"/>
  <c r="AJ154" i="6"/>
  <c r="AN154" i="6"/>
  <c r="AO154" i="6"/>
  <c r="AS154" i="6"/>
  <c r="AT154" i="6"/>
  <c r="AX154" i="6"/>
  <c r="AY154" i="6"/>
  <c r="BC154" i="6"/>
  <c r="BD154" i="6"/>
  <c r="AI155" i="6"/>
  <c r="AJ155" i="6"/>
  <c r="AN155" i="6"/>
  <c r="AO155" i="6"/>
  <c r="AS155" i="6"/>
  <c r="AT155" i="6"/>
  <c r="AX155" i="6"/>
  <c r="AY155" i="6"/>
  <c r="BC155" i="6"/>
  <c r="BD155" i="6"/>
  <c r="AI156" i="6"/>
  <c r="AJ156" i="6"/>
  <c r="AN156" i="6"/>
  <c r="AO156" i="6"/>
  <c r="AS156" i="6"/>
  <c r="AT156" i="6"/>
  <c r="AX156" i="6"/>
  <c r="AY156" i="6"/>
  <c r="BC156" i="6"/>
  <c r="BD156" i="6"/>
  <c r="AI157" i="6"/>
  <c r="AJ157" i="6"/>
  <c r="AN157" i="6"/>
  <c r="AO157" i="6"/>
  <c r="AS157" i="6"/>
  <c r="AT157" i="6"/>
  <c r="AX157" i="6"/>
  <c r="AY157" i="6"/>
  <c r="BC157" i="6"/>
  <c r="BD157" i="6"/>
  <c r="AI158" i="6"/>
  <c r="AJ158" i="6"/>
  <c r="AN158" i="6"/>
  <c r="AO158" i="6"/>
  <c r="AS158" i="6"/>
  <c r="AT158" i="6"/>
  <c r="AX158" i="6"/>
  <c r="AY158" i="6"/>
  <c r="BC158" i="6"/>
  <c r="BD158" i="6"/>
  <c r="AI159" i="6"/>
  <c r="AJ159" i="6"/>
  <c r="AN159" i="6"/>
  <c r="AO159" i="6"/>
  <c r="AS159" i="6"/>
  <c r="AT159" i="6"/>
  <c r="AX159" i="6"/>
  <c r="AY159" i="6"/>
  <c r="BC159" i="6"/>
  <c r="BD159" i="6"/>
  <c r="AI160" i="6"/>
  <c r="AJ160" i="6"/>
  <c r="AN160" i="6"/>
  <c r="AO160" i="6"/>
  <c r="AS160" i="6"/>
  <c r="AT160" i="6"/>
  <c r="AX160" i="6"/>
  <c r="AY160" i="6"/>
  <c r="BC160" i="6"/>
  <c r="BD160" i="6"/>
  <c r="AI161" i="6"/>
  <c r="AJ161" i="6"/>
  <c r="AN161" i="6"/>
  <c r="AO161" i="6"/>
  <c r="AS161" i="6"/>
  <c r="AT161" i="6"/>
  <c r="AX161" i="6"/>
  <c r="AY161" i="6"/>
  <c r="BC161" i="6"/>
  <c r="BD161" i="6"/>
  <c r="AI162" i="6"/>
  <c r="AJ162" i="6"/>
  <c r="AN162" i="6"/>
  <c r="AO162" i="6"/>
  <c r="AS162" i="6"/>
  <c r="AT162" i="6"/>
  <c r="AX162" i="6"/>
  <c r="AY162" i="6"/>
  <c r="BC162" i="6"/>
  <c r="BD162" i="6"/>
  <c r="AI163" i="6"/>
  <c r="AJ163" i="6"/>
  <c r="AN163" i="6"/>
  <c r="AO163" i="6"/>
  <c r="AS163" i="6"/>
  <c r="AT163" i="6"/>
  <c r="AX163" i="6"/>
  <c r="AY163" i="6"/>
  <c r="BC163" i="6"/>
  <c r="BD163" i="6"/>
  <c r="AI164" i="6"/>
  <c r="AJ164" i="6"/>
  <c r="AN164" i="6"/>
  <c r="AO164" i="6"/>
  <c r="AS164" i="6"/>
  <c r="AT164" i="6"/>
  <c r="AX164" i="6"/>
  <c r="AY164" i="6"/>
  <c r="BC164" i="6"/>
  <c r="BD164" i="6"/>
  <c r="AI165" i="6"/>
  <c r="AJ165" i="6"/>
  <c r="AN165" i="6"/>
  <c r="AO165" i="6"/>
  <c r="AS165" i="6"/>
  <c r="AT165" i="6"/>
  <c r="AX165" i="6"/>
  <c r="AY165" i="6"/>
  <c r="BC165" i="6"/>
  <c r="BD165" i="6"/>
  <c r="AI166" i="6"/>
  <c r="AJ166" i="6"/>
  <c r="AN166" i="6"/>
  <c r="AO166" i="6"/>
  <c r="AS166" i="6"/>
  <c r="AT166" i="6"/>
  <c r="AX166" i="6"/>
  <c r="AY166" i="6"/>
  <c r="BC166" i="6"/>
  <c r="BD166" i="6"/>
  <c r="AI167" i="6"/>
  <c r="AJ167" i="6"/>
  <c r="AN167" i="6"/>
  <c r="AO167" i="6"/>
  <c r="AS167" i="6"/>
  <c r="AT167" i="6"/>
  <c r="AX167" i="6"/>
  <c r="AY167" i="6"/>
  <c r="BC167" i="6"/>
  <c r="BD167" i="6"/>
  <c r="AI168" i="6"/>
  <c r="AJ168" i="6"/>
  <c r="AN168" i="6"/>
  <c r="AO168" i="6"/>
  <c r="AS168" i="6"/>
  <c r="AT168" i="6"/>
  <c r="AX168" i="6"/>
  <c r="AY168" i="6"/>
  <c r="BC168" i="6"/>
  <c r="BD168" i="6"/>
  <c r="AI169" i="6"/>
  <c r="AJ169" i="6"/>
  <c r="AN169" i="6"/>
  <c r="AO169" i="6"/>
  <c r="AS169" i="6"/>
  <c r="AT169" i="6"/>
  <c r="AX169" i="6"/>
  <c r="AY169" i="6"/>
  <c r="BC169" i="6"/>
  <c r="BD169" i="6"/>
  <c r="AI170" i="6"/>
  <c r="AJ170" i="6"/>
  <c r="AN170" i="6"/>
  <c r="AO170" i="6"/>
  <c r="AS170" i="6"/>
  <c r="AT170" i="6"/>
  <c r="AX170" i="6"/>
  <c r="AY170" i="6"/>
  <c r="BC170" i="6"/>
  <c r="BD170" i="6"/>
  <c r="AI171" i="6"/>
  <c r="AJ171" i="6"/>
  <c r="AN171" i="6"/>
  <c r="AO171" i="6"/>
  <c r="AS171" i="6"/>
  <c r="AT171" i="6"/>
  <c r="AX171" i="6"/>
  <c r="AY171" i="6"/>
  <c r="BC171" i="6"/>
  <c r="BD171" i="6"/>
  <c r="AI172" i="6"/>
  <c r="AJ172" i="6"/>
  <c r="AN172" i="6"/>
  <c r="AO172" i="6"/>
  <c r="AS172" i="6"/>
  <c r="AT172" i="6"/>
  <c r="AX172" i="6"/>
  <c r="AY172" i="6"/>
  <c r="BC172" i="6"/>
  <c r="BD172" i="6"/>
  <c r="AI173" i="6"/>
  <c r="AJ173" i="6"/>
  <c r="AN173" i="6"/>
  <c r="AO173" i="6"/>
  <c r="AS173" i="6"/>
  <c r="AT173" i="6"/>
  <c r="AX173" i="6"/>
  <c r="AY173" i="6"/>
  <c r="BC173" i="6"/>
  <c r="BD173" i="6"/>
  <c r="AI174" i="6"/>
  <c r="AJ174" i="6"/>
  <c r="AN174" i="6"/>
  <c r="AO174" i="6"/>
  <c r="AS174" i="6"/>
  <c r="AT174" i="6"/>
  <c r="AX174" i="6"/>
  <c r="AY174" i="6"/>
  <c r="BC174" i="6"/>
  <c r="BD174" i="6"/>
  <c r="AI175" i="6"/>
  <c r="AJ175" i="6"/>
  <c r="AN175" i="6"/>
  <c r="AO175" i="6"/>
  <c r="AS175" i="6"/>
  <c r="AT175" i="6"/>
  <c r="AX175" i="6"/>
  <c r="AY175" i="6"/>
  <c r="BC175" i="6"/>
  <c r="BD175" i="6"/>
  <c r="AI176" i="6"/>
  <c r="AJ176" i="6"/>
  <c r="AN176" i="6"/>
  <c r="AO176" i="6"/>
  <c r="AS176" i="6"/>
  <c r="AT176" i="6"/>
  <c r="AX176" i="6"/>
  <c r="AY176" i="6"/>
  <c r="BC176" i="6"/>
  <c r="BD176" i="6"/>
  <c r="AP176" i="6" l="1"/>
  <c r="AQ176" i="6" s="1"/>
  <c r="AR176" i="6" s="1"/>
  <c r="AU173" i="6"/>
  <c r="AV173" i="6" s="1"/>
  <c r="AW173" i="6" s="1"/>
  <c r="AP172" i="6"/>
  <c r="AQ172" i="6" s="1"/>
  <c r="AR172" i="6" s="1"/>
  <c r="AU171" i="6"/>
  <c r="AV171" i="6" s="1"/>
  <c r="AW171" i="6" s="1"/>
  <c r="AK171" i="6"/>
  <c r="AL171" i="6" s="1"/>
  <c r="AM171" i="6" s="1"/>
  <c r="AK165" i="6"/>
  <c r="AL165" i="6" s="1"/>
  <c r="AM165" i="6" s="1"/>
  <c r="AP164" i="6"/>
  <c r="AQ164" i="6" s="1"/>
  <c r="AR164" i="6" s="1"/>
  <c r="BE163" i="6"/>
  <c r="BF163" i="6" s="1"/>
  <c r="BG163" i="6" s="1"/>
  <c r="AP162" i="6"/>
  <c r="AQ162" i="6" s="1"/>
  <c r="AR162" i="6" s="1"/>
  <c r="AZ152" i="6"/>
  <c r="BA152" i="6" s="1"/>
  <c r="BB152" i="6" s="1"/>
  <c r="AP152" i="6"/>
  <c r="AQ152" i="6" s="1"/>
  <c r="AR152" i="6" s="1"/>
  <c r="BE158" i="6"/>
  <c r="BF158" i="6" s="1"/>
  <c r="BG158" i="6" s="1"/>
  <c r="AU152" i="6"/>
  <c r="AV152" i="6" s="1"/>
  <c r="AW152" i="6" s="1"/>
  <c r="AU159" i="6"/>
  <c r="AV159" i="6" s="1"/>
  <c r="AW159" i="6" s="1"/>
  <c r="AZ158" i="6"/>
  <c r="BA158" i="6" s="1"/>
  <c r="BB158" i="6" s="1"/>
  <c r="AK169" i="6"/>
  <c r="AL169" i="6" s="1"/>
  <c r="AM169" i="6" s="1"/>
  <c r="AP158" i="6"/>
  <c r="AQ158" i="6" s="1"/>
  <c r="AR158" i="6" s="1"/>
  <c r="BE176" i="6"/>
  <c r="BF176" i="6" s="1"/>
  <c r="BG176" i="6" s="1"/>
  <c r="AU176" i="6"/>
  <c r="AV176" i="6" s="1"/>
  <c r="AW176" i="6" s="1"/>
  <c r="AK176" i="6"/>
  <c r="AL176" i="6" s="1"/>
  <c r="AM176" i="6" s="1"/>
  <c r="AZ175" i="6"/>
  <c r="BA175" i="6" s="1"/>
  <c r="BB175" i="6" s="1"/>
  <c r="AZ173" i="6"/>
  <c r="BA173" i="6" s="1"/>
  <c r="BB173" i="6" s="1"/>
  <c r="AP173" i="6"/>
  <c r="AQ173" i="6" s="1"/>
  <c r="AR173" i="6" s="1"/>
  <c r="AU172" i="6"/>
  <c r="AV172" i="6" s="1"/>
  <c r="AW172" i="6" s="1"/>
  <c r="AZ171" i="6"/>
  <c r="BA171" i="6" s="1"/>
  <c r="BB171" i="6" s="1"/>
  <c r="AP171" i="6"/>
  <c r="AQ171" i="6" s="1"/>
  <c r="AR171" i="6" s="1"/>
  <c r="BE170" i="6"/>
  <c r="BF170" i="6" s="1"/>
  <c r="BG170" i="6" s="1"/>
  <c r="AK170" i="6"/>
  <c r="AL170" i="6" s="1"/>
  <c r="AM170" i="6" s="1"/>
  <c r="AP169" i="6"/>
  <c r="AQ169" i="6" s="1"/>
  <c r="AR169" i="6" s="1"/>
  <c r="BE164" i="6"/>
  <c r="BF164" i="6" s="1"/>
  <c r="BG164" i="6" s="1"/>
  <c r="AU164" i="6"/>
  <c r="AV164" i="6" s="1"/>
  <c r="AW164" i="6" s="1"/>
  <c r="AZ163" i="6"/>
  <c r="BA163" i="6" s="1"/>
  <c r="BB163" i="6" s="1"/>
  <c r="BE162" i="6"/>
  <c r="BF162" i="6" s="1"/>
  <c r="BG162" i="6" s="1"/>
  <c r="AK162" i="6"/>
  <c r="AL162" i="6" s="1"/>
  <c r="AM162" i="6" s="1"/>
  <c r="AZ161" i="6"/>
  <c r="BA161" i="6" s="1"/>
  <c r="BB161" i="6" s="1"/>
  <c r="AP161" i="6"/>
  <c r="AQ161" i="6" s="1"/>
  <c r="AR161" i="6" s="1"/>
  <c r="AK160" i="6"/>
  <c r="AL160" i="6" s="1"/>
  <c r="AM160" i="6" s="1"/>
  <c r="AP159" i="6"/>
  <c r="AQ159" i="6" s="1"/>
  <c r="AR159" i="6" s="1"/>
  <c r="AK158" i="6"/>
  <c r="AL158" i="6" s="1"/>
  <c r="AM158" i="6" s="1"/>
  <c r="AK154" i="6"/>
  <c r="AL154" i="6" s="1"/>
  <c r="AM154" i="6" s="1"/>
  <c r="AK161" i="6"/>
  <c r="AL161" i="6" s="1"/>
  <c r="AM161" i="6" s="1"/>
  <c r="BE157" i="6"/>
  <c r="BF157" i="6" s="1"/>
  <c r="BG157" i="6" s="1"/>
  <c r="AU157" i="6"/>
  <c r="AV157" i="6" s="1"/>
  <c r="AW157" i="6" s="1"/>
  <c r="AK157" i="6"/>
  <c r="AL157" i="6" s="1"/>
  <c r="AM157" i="6" s="1"/>
  <c r="AU155" i="6"/>
  <c r="AV155" i="6" s="1"/>
  <c r="AW155" i="6" s="1"/>
  <c r="AK155" i="6"/>
  <c r="AL155" i="6" s="1"/>
  <c r="AM155" i="6" s="1"/>
  <c r="AZ154" i="6"/>
  <c r="BA154" i="6" s="1"/>
  <c r="BB154" i="6" s="1"/>
  <c r="AP154" i="6"/>
  <c r="AQ154" i="6" s="1"/>
  <c r="AR154" i="6" s="1"/>
  <c r="AK156" i="6"/>
  <c r="AL156" i="6" s="1"/>
  <c r="AM156" i="6" s="1"/>
  <c r="AP168" i="6"/>
  <c r="AQ168" i="6" s="1"/>
  <c r="AR168" i="6" s="1"/>
  <c r="BE167" i="6"/>
  <c r="BF167" i="6" s="1"/>
  <c r="BG167" i="6" s="1"/>
  <c r="AP166" i="6"/>
  <c r="AQ166" i="6" s="1"/>
  <c r="AR166" i="6" s="1"/>
  <c r="AZ153" i="6"/>
  <c r="BA153" i="6" s="1"/>
  <c r="BB153" i="6" s="1"/>
  <c r="AZ151" i="6"/>
  <c r="BA151" i="6" s="1"/>
  <c r="BB151" i="6" s="1"/>
  <c r="AU175" i="6"/>
  <c r="AV175" i="6" s="1"/>
  <c r="AW175" i="6" s="1"/>
  <c r="AZ174" i="6"/>
  <c r="BA174" i="6" s="1"/>
  <c r="BB174" i="6" s="1"/>
  <c r="AK173" i="6"/>
  <c r="AL173" i="6" s="1"/>
  <c r="AM173" i="6" s="1"/>
  <c r="AU160" i="6"/>
  <c r="AV160" i="6" s="1"/>
  <c r="AW160" i="6" s="1"/>
  <c r="BE153" i="6"/>
  <c r="BF153" i="6" s="1"/>
  <c r="BG153" i="6" s="1"/>
  <c r="AK153" i="6"/>
  <c r="AL153" i="6" s="1"/>
  <c r="AM153" i="6" s="1"/>
  <c r="BE151" i="6"/>
  <c r="BF151" i="6" s="1"/>
  <c r="BG151" i="6" s="1"/>
  <c r="AP175" i="6"/>
  <c r="AQ175" i="6" s="1"/>
  <c r="AR175" i="6" s="1"/>
  <c r="BE174" i="6"/>
  <c r="BF174" i="6" s="1"/>
  <c r="BG174" i="6" s="1"/>
  <c r="AU174" i="6"/>
  <c r="AV174" i="6" s="1"/>
  <c r="AW174" i="6" s="1"/>
  <c r="AZ168" i="6"/>
  <c r="BA168" i="6" s="1"/>
  <c r="BB168" i="6" s="1"/>
  <c r="AU165" i="6"/>
  <c r="AV165" i="6" s="1"/>
  <c r="AW165" i="6" s="1"/>
  <c r="BE161" i="6"/>
  <c r="BF161" i="6" s="1"/>
  <c r="BG161" i="6" s="1"/>
  <c r="AU161" i="6"/>
  <c r="AV161" i="6" s="1"/>
  <c r="AW161" i="6" s="1"/>
  <c r="AZ160" i="6"/>
  <c r="BA160" i="6" s="1"/>
  <c r="BB160" i="6" s="1"/>
  <c r="AP157" i="6"/>
  <c r="AQ157" i="6" s="1"/>
  <c r="AR157" i="6" s="1"/>
  <c r="AZ155" i="6"/>
  <c r="BA155" i="6" s="1"/>
  <c r="BB155" i="6" s="1"/>
  <c r="BE154" i="6"/>
  <c r="BF154" i="6" s="1"/>
  <c r="BG154" i="6" s="1"/>
  <c r="AU168" i="6"/>
  <c r="AV168" i="6" s="1"/>
  <c r="AW168" i="6" s="1"/>
  <c r="AK168" i="6"/>
  <c r="AL168" i="6" s="1"/>
  <c r="AM168" i="6" s="1"/>
  <c r="AZ167" i="6"/>
  <c r="BA167" i="6" s="1"/>
  <c r="BB167" i="6" s="1"/>
  <c r="BE166" i="6"/>
  <c r="BF166" i="6" s="1"/>
  <c r="BG166" i="6" s="1"/>
  <c r="AK166" i="6"/>
  <c r="AL166" i="6" s="1"/>
  <c r="AM166" i="6" s="1"/>
  <c r="AP165" i="6"/>
  <c r="AQ165" i="6" s="1"/>
  <c r="AR165" i="6" s="1"/>
  <c r="AZ164" i="6"/>
  <c r="BA164" i="6" s="1"/>
  <c r="BB164" i="6" s="1"/>
  <c r="AK159" i="6"/>
  <c r="AL159" i="6" s="1"/>
  <c r="AM159" i="6" s="1"/>
  <c r="AZ156" i="6"/>
  <c r="BA156" i="6" s="1"/>
  <c r="BB156" i="6" s="1"/>
  <c r="AP156" i="6"/>
  <c r="AQ156" i="6" s="1"/>
  <c r="AR156" i="6" s="1"/>
  <c r="AZ176" i="6"/>
  <c r="BA176" i="6" s="1"/>
  <c r="BB176" i="6" s="1"/>
  <c r="AP174" i="6"/>
  <c r="AQ174" i="6" s="1"/>
  <c r="AR174" i="6" s="1"/>
  <c r="BE173" i="6"/>
  <c r="BF173" i="6" s="1"/>
  <c r="BG173" i="6" s="1"/>
  <c r="BE171" i="6"/>
  <c r="BF171" i="6" s="1"/>
  <c r="BG171" i="6" s="1"/>
  <c r="BE169" i="6"/>
  <c r="BF169" i="6" s="1"/>
  <c r="BG169" i="6" s="1"/>
  <c r="AU169" i="6"/>
  <c r="AV169" i="6" s="1"/>
  <c r="AW169" i="6" s="1"/>
  <c r="BE168" i="6"/>
  <c r="BF168" i="6" s="1"/>
  <c r="BG168" i="6" s="1"/>
  <c r="AU167" i="6"/>
  <c r="AV167" i="6" s="1"/>
  <c r="AW167" i="6" s="1"/>
  <c r="AK167" i="6"/>
  <c r="AL167" i="6" s="1"/>
  <c r="AM167" i="6" s="1"/>
  <c r="AU166" i="6"/>
  <c r="AV166" i="6" s="1"/>
  <c r="AW166" i="6" s="1"/>
  <c r="BE165" i="6"/>
  <c r="BF165" i="6" s="1"/>
  <c r="BG165" i="6" s="1"/>
  <c r="AP163" i="6"/>
  <c r="AQ163" i="6" s="1"/>
  <c r="AR163" i="6" s="1"/>
  <c r="AZ162" i="6"/>
  <c r="BA162" i="6" s="1"/>
  <c r="BB162" i="6" s="1"/>
  <c r="AP160" i="6"/>
  <c r="AQ160" i="6" s="1"/>
  <c r="AR160" i="6" s="1"/>
  <c r="AP155" i="6"/>
  <c r="AQ155" i="6" s="1"/>
  <c r="AR155" i="6" s="1"/>
  <c r="AP153" i="6"/>
  <c r="AQ153" i="6" s="1"/>
  <c r="AR153" i="6" s="1"/>
  <c r="AK152" i="6"/>
  <c r="AL152" i="6" s="1"/>
  <c r="AM152" i="6" s="1"/>
  <c r="BE175" i="6"/>
  <c r="BF175" i="6" s="1"/>
  <c r="BG175" i="6" s="1"/>
  <c r="AK174" i="6"/>
  <c r="AL174" i="6" s="1"/>
  <c r="AM174" i="6" s="1"/>
  <c r="BE172" i="6"/>
  <c r="BF172" i="6" s="1"/>
  <c r="BG172" i="6" s="1"/>
  <c r="AK172" i="6"/>
  <c r="AL172" i="6" s="1"/>
  <c r="AM172" i="6" s="1"/>
  <c r="AZ170" i="6"/>
  <c r="BA170" i="6" s="1"/>
  <c r="BB170" i="6" s="1"/>
  <c r="AP170" i="6"/>
  <c r="AQ170" i="6" s="1"/>
  <c r="AR170" i="6" s="1"/>
  <c r="AZ166" i="6"/>
  <c r="BA166" i="6" s="1"/>
  <c r="BB166" i="6" s="1"/>
  <c r="AU163" i="6"/>
  <c r="AV163" i="6" s="1"/>
  <c r="AW163" i="6" s="1"/>
  <c r="AK163" i="6"/>
  <c r="AL163" i="6" s="1"/>
  <c r="AM163" i="6" s="1"/>
  <c r="AU162" i="6"/>
  <c r="AV162" i="6" s="1"/>
  <c r="AW162" i="6" s="1"/>
  <c r="AZ159" i="6"/>
  <c r="BA159" i="6" s="1"/>
  <c r="BB159" i="6" s="1"/>
  <c r="AU158" i="6"/>
  <c r="AV158" i="6" s="1"/>
  <c r="AW158" i="6" s="1"/>
  <c r="AU156" i="6"/>
  <c r="AV156" i="6" s="1"/>
  <c r="AW156" i="6" s="1"/>
  <c r="BE155" i="6"/>
  <c r="BF155" i="6" s="1"/>
  <c r="BG155" i="6" s="1"/>
  <c r="AU153" i="6"/>
  <c r="AV153" i="6" s="1"/>
  <c r="AW153" i="6" s="1"/>
  <c r="AU151" i="6"/>
  <c r="AV151" i="6" s="1"/>
  <c r="AW151" i="6" s="1"/>
  <c r="AK151" i="6"/>
  <c r="AL151" i="6" s="1"/>
  <c r="AM151" i="6" s="1"/>
  <c r="AK175" i="6"/>
  <c r="AL175" i="6" s="1"/>
  <c r="AM175" i="6" s="1"/>
  <c r="AZ172" i="6"/>
  <c r="BA172" i="6" s="1"/>
  <c r="BB172" i="6" s="1"/>
  <c r="AZ169" i="6"/>
  <c r="BA169" i="6" s="1"/>
  <c r="BB169" i="6" s="1"/>
  <c r="AZ165" i="6"/>
  <c r="BA165" i="6" s="1"/>
  <c r="BB165" i="6" s="1"/>
  <c r="BE159" i="6"/>
  <c r="BF159" i="6" s="1"/>
  <c r="BG159" i="6" s="1"/>
  <c r="BE156" i="6"/>
  <c r="BF156" i="6" s="1"/>
  <c r="BG156" i="6" s="1"/>
  <c r="BE152" i="6"/>
  <c r="BF152" i="6" s="1"/>
  <c r="BG152" i="6" s="1"/>
  <c r="AU170" i="6"/>
  <c r="AV170" i="6" s="1"/>
  <c r="AW170" i="6" s="1"/>
  <c r="AP167" i="6"/>
  <c r="AQ167" i="6" s="1"/>
  <c r="AR167" i="6" s="1"/>
  <c r="AK164" i="6"/>
  <c r="AL164" i="6" s="1"/>
  <c r="AM164" i="6" s="1"/>
  <c r="BE160" i="6"/>
  <c r="BF160" i="6" s="1"/>
  <c r="BG160" i="6" s="1"/>
  <c r="AZ157" i="6"/>
  <c r="BA157" i="6" s="1"/>
  <c r="BB157" i="6" s="1"/>
  <c r="AU154" i="6"/>
  <c r="AV154" i="6" s="1"/>
  <c r="AW154" i="6" s="1"/>
  <c r="AP151" i="6"/>
  <c r="AQ151" i="6" s="1"/>
  <c r="AR151" i="6" s="1"/>
  <c r="B2" i="7" l="1"/>
  <c r="F154" i="5" l="1"/>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G129" i="5" l="1"/>
  <c r="G137" i="5"/>
  <c r="G145" i="5"/>
  <c r="G153" i="5"/>
  <c r="G130" i="5"/>
  <c r="G138" i="5"/>
  <c r="G142" i="5"/>
  <c r="G146" i="5"/>
  <c r="G150" i="5"/>
  <c r="G127" i="5"/>
  <c r="G131" i="5"/>
  <c r="G135" i="5"/>
  <c r="G139" i="5"/>
  <c r="G143" i="5"/>
  <c r="G147" i="5"/>
  <c r="G151" i="5"/>
  <c r="G128" i="5"/>
  <c r="G132" i="5"/>
  <c r="G136" i="5"/>
  <c r="G140" i="5"/>
  <c r="G144" i="5"/>
  <c r="G148" i="5"/>
  <c r="G152" i="5"/>
  <c r="G133" i="5"/>
  <c r="G141" i="5"/>
  <c r="G149" i="5"/>
  <c r="G134" i="5"/>
  <c r="G154" i="5"/>
  <c r="AH128" i="4"/>
  <c r="AI128" i="4"/>
  <c r="AM128" i="4"/>
  <c r="AN128" i="4"/>
  <c r="AR128" i="4"/>
  <c r="AS128" i="4"/>
  <c r="AH129" i="4"/>
  <c r="AI129" i="4"/>
  <c r="AM129" i="4"/>
  <c r="AN129" i="4"/>
  <c r="AR129" i="4"/>
  <c r="AS129" i="4"/>
  <c r="AH130" i="4"/>
  <c r="AI130" i="4"/>
  <c r="AM130" i="4"/>
  <c r="AN130" i="4"/>
  <c r="AR130" i="4"/>
  <c r="AS130" i="4"/>
  <c r="AH131" i="4"/>
  <c r="AI131" i="4"/>
  <c r="AM131" i="4"/>
  <c r="AN131" i="4"/>
  <c r="AR131" i="4"/>
  <c r="AS131" i="4"/>
  <c r="AH132" i="4"/>
  <c r="AI132" i="4"/>
  <c r="AM132" i="4"/>
  <c r="AN132" i="4"/>
  <c r="AR132" i="4"/>
  <c r="AS132" i="4"/>
  <c r="AH133" i="4"/>
  <c r="AI133" i="4"/>
  <c r="AM133" i="4"/>
  <c r="AN133" i="4"/>
  <c r="AR133" i="4"/>
  <c r="AS133" i="4"/>
  <c r="AH134" i="4"/>
  <c r="AI134" i="4"/>
  <c r="AM134" i="4"/>
  <c r="AN134" i="4"/>
  <c r="AR134" i="4"/>
  <c r="AS134" i="4"/>
  <c r="AH135" i="4"/>
  <c r="AI135" i="4"/>
  <c r="AM135" i="4"/>
  <c r="AN135" i="4"/>
  <c r="AR135" i="4"/>
  <c r="AS135" i="4"/>
  <c r="AH136" i="4"/>
  <c r="AI136" i="4"/>
  <c r="AM136" i="4"/>
  <c r="AN136" i="4"/>
  <c r="AR136" i="4"/>
  <c r="AS136" i="4"/>
  <c r="AH137" i="4"/>
  <c r="AI137" i="4"/>
  <c r="AM137" i="4"/>
  <c r="AN137" i="4"/>
  <c r="AR137" i="4"/>
  <c r="AS137" i="4"/>
  <c r="AH138" i="4"/>
  <c r="AI138" i="4"/>
  <c r="AM138" i="4"/>
  <c r="AN138" i="4"/>
  <c r="AR138" i="4"/>
  <c r="AS138" i="4"/>
  <c r="AH139" i="4"/>
  <c r="AI139" i="4"/>
  <c r="AM139" i="4"/>
  <c r="AN139" i="4"/>
  <c r="AR139" i="4"/>
  <c r="AS139" i="4"/>
  <c r="AH140" i="4"/>
  <c r="AI140" i="4"/>
  <c r="AM140" i="4"/>
  <c r="AN140" i="4"/>
  <c r="AR140" i="4"/>
  <c r="AS140" i="4"/>
  <c r="AH141" i="4"/>
  <c r="AI141" i="4"/>
  <c r="AM141" i="4"/>
  <c r="AN141" i="4"/>
  <c r="AR141" i="4"/>
  <c r="AS141" i="4"/>
  <c r="AH142" i="4"/>
  <c r="AI142" i="4"/>
  <c r="AM142" i="4"/>
  <c r="AN142" i="4"/>
  <c r="AR142" i="4"/>
  <c r="AS142" i="4"/>
  <c r="AH143" i="4"/>
  <c r="AI143" i="4"/>
  <c r="AM143" i="4"/>
  <c r="AN143" i="4"/>
  <c r="AR143" i="4"/>
  <c r="AS143" i="4"/>
  <c r="AH144" i="4"/>
  <c r="AI144" i="4"/>
  <c r="AM144" i="4"/>
  <c r="AN144" i="4"/>
  <c r="AR144" i="4"/>
  <c r="AS144" i="4"/>
  <c r="AH146" i="4"/>
  <c r="AI146" i="4"/>
  <c r="AM146" i="4"/>
  <c r="AN146" i="4"/>
  <c r="AR146" i="4"/>
  <c r="AS146" i="4"/>
  <c r="AH147" i="4"/>
  <c r="AI147" i="4"/>
  <c r="AM147" i="4"/>
  <c r="AN147" i="4"/>
  <c r="AR147" i="4"/>
  <c r="AS147" i="4"/>
  <c r="AH148" i="4"/>
  <c r="AI148" i="4"/>
  <c r="AM148" i="4"/>
  <c r="AN148" i="4"/>
  <c r="AR148" i="4"/>
  <c r="AS148" i="4"/>
  <c r="AC128" i="4"/>
  <c r="AD128" i="4"/>
  <c r="AC129" i="4"/>
  <c r="AD129" i="4"/>
  <c r="AC130" i="4"/>
  <c r="AD130" i="4"/>
  <c r="AC131" i="4"/>
  <c r="AD131" i="4"/>
  <c r="AC132" i="4"/>
  <c r="AD132" i="4"/>
  <c r="AC133" i="4"/>
  <c r="AD133" i="4"/>
  <c r="AC134" i="4"/>
  <c r="AD134" i="4"/>
  <c r="AC135" i="4"/>
  <c r="AD135" i="4"/>
  <c r="AC136" i="4"/>
  <c r="AD136" i="4"/>
  <c r="AC137" i="4"/>
  <c r="AD137" i="4"/>
  <c r="AC138" i="4"/>
  <c r="AD138" i="4"/>
  <c r="AC139" i="4"/>
  <c r="AD139" i="4"/>
  <c r="AC140" i="4"/>
  <c r="AD140" i="4"/>
  <c r="AC141" i="4"/>
  <c r="AD141" i="4"/>
  <c r="AC142" i="4"/>
  <c r="AD142" i="4"/>
  <c r="AC143" i="4"/>
  <c r="AD143" i="4"/>
  <c r="AC144" i="4"/>
  <c r="AD144" i="4"/>
  <c r="AC146" i="4"/>
  <c r="AD146" i="4"/>
  <c r="AC147" i="4"/>
  <c r="AD147" i="4"/>
  <c r="AC148" i="4"/>
  <c r="AD148" i="4"/>
  <c r="Y128" i="4"/>
  <c r="Y129" i="4"/>
  <c r="Y130" i="4"/>
  <c r="Y131" i="4"/>
  <c r="Y132" i="4"/>
  <c r="Y133" i="4"/>
  <c r="Y134" i="4"/>
  <c r="Y135" i="4"/>
  <c r="Y136" i="4"/>
  <c r="Y137" i="4"/>
  <c r="Y138" i="4"/>
  <c r="Y139" i="4"/>
  <c r="Y140" i="4"/>
  <c r="Y141" i="4"/>
  <c r="Y142" i="4"/>
  <c r="Y143" i="4"/>
  <c r="Y144" i="4"/>
  <c r="Y146" i="4"/>
  <c r="Y147" i="4"/>
  <c r="Y148" i="4"/>
  <c r="X134" i="4"/>
  <c r="X135" i="4"/>
  <c r="X136" i="4"/>
  <c r="X137" i="4"/>
  <c r="X138" i="4"/>
  <c r="X139" i="4"/>
  <c r="X140" i="4"/>
  <c r="X141" i="4"/>
  <c r="X142" i="4"/>
  <c r="X143" i="4"/>
  <c r="X144" i="4"/>
  <c r="X146" i="4"/>
  <c r="X147" i="4"/>
  <c r="X148" i="4"/>
  <c r="X129" i="4"/>
  <c r="X130" i="4"/>
  <c r="X131" i="4"/>
  <c r="X132" i="4"/>
  <c r="X133" i="4"/>
  <c r="X128" i="4"/>
  <c r="Z146" i="4" l="1"/>
  <c r="AA146" i="4" s="1"/>
  <c r="AB146" i="4" s="1"/>
  <c r="Z138" i="4"/>
  <c r="AA138" i="4" s="1"/>
  <c r="AB138" i="4" s="1"/>
  <c r="AE148" i="4"/>
  <c r="AF148" i="4" s="1"/>
  <c r="AG148" i="4" s="1"/>
  <c r="AT148" i="4"/>
  <c r="AU148" i="4" s="1"/>
  <c r="AV148" i="4" s="1"/>
  <c r="AJ146" i="4"/>
  <c r="AK146" i="4" s="1"/>
  <c r="AL146" i="4" s="1"/>
  <c r="AO135" i="4"/>
  <c r="AP135" i="4" s="1"/>
  <c r="AQ135" i="4" s="1"/>
  <c r="AT147" i="4"/>
  <c r="AU147" i="4" s="1"/>
  <c r="AV147" i="4" s="1"/>
  <c r="AJ147" i="4"/>
  <c r="AK147" i="4" s="1"/>
  <c r="AL147" i="4" s="1"/>
  <c r="AJ129" i="4"/>
  <c r="AK129" i="4" s="1"/>
  <c r="AL129" i="4" s="1"/>
  <c r="AO146" i="4"/>
  <c r="AP146" i="4" s="1"/>
  <c r="AQ146" i="4" s="1"/>
  <c r="AT142" i="4"/>
  <c r="AU142" i="4" s="1"/>
  <c r="AV142" i="4" s="1"/>
  <c r="AT140" i="4"/>
  <c r="AU140" i="4" s="1"/>
  <c r="AV140" i="4" s="1"/>
  <c r="AO138" i="4"/>
  <c r="AP138" i="4" s="1"/>
  <c r="AQ138" i="4" s="1"/>
  <c r="AT137" i="4"/>
  <c r="AU137" i="4" s="1"/>
  <c r="AV137" i="4" s="1"/>
  <c r="AT134" i="4"/>
  <c r="AU134" i="4" s="1"/>
  <c r="AV134" i="4" s="1"/>
  <c r="AJ133" i="4"/>
  <c r="AK133" i="4" s="1"/>
  <c r="AL133" i="4" s="1"/>
  <c r="AT130" i="4"/>
  <c r="AU130" i="4" s="1"/>
  <c r="AV130" i="4" s="1"/>
  <c r="AJ148" i="4"/>
  <c r="AK148" i="4" s="1"/>
  <c r="AL148" i="4" s="1"/>
  <c r="AO130" i="4"/>
  <c r="AP130" i="4" s="1"/>
  <c r="AQ130" i="4" s="1"/>
  <c r="AE147" i="4"/>
  <c r="AF147" i="4" s="1"/>
  <c r="AG147" i="4" s="1"/>
  <c r="AE139" i="4"/>
  <c r="AF139" i="4" s="1"/>
  <c r="AG139" i="4" s="1"/>
  <c r="AE137" i="4"/>
  <c r="AF137" i="4" s="1"/>
  <c r="AG137" i="4" s="1"/>
  <c r="AE131" i="4"/>
  <c r="AF131" i="4" s="1"/>
  <c r="AG131" i="4" s="1"/>
  <c r="AE129" i="4"/>
  <c r="AF129" i="4" s="1"/>
  <c r="AG129" i="4" s="1"/>
  <c r="AO134" i="4"/>
  <c r="AP134" i="4" s="1"/>
  <c r="AQ134" i="4" s="1"/>
  <c r="AE138" i="4"/>
  <c r="AF138" i="4" s="1"/>
  <c r="AG138" i="4" s="1"/>
  <c r="AE134" i="4"/>
  <c r="AF134" i="4" s="1"/>
  <c r="AG134" i="4" s="1"/>
  <c r="AE128" i="4"/>
  <c r="AF128" i="4" s="1"/>
  <c r="AG128" i="4" s="1"/>
  <c r="AJ140" i="4"/>
  <c r="AK140" i="4" s="1"/>
  <c r="AL140" i="4" s="1"/>
  <c r="AJ138" i="4"/>
  <c r="AK138" i="4" s="1"/>
  <c r="AL138" i="4" s="1"/>
  <c r="AO132" i="4"/>
  <c r="AP132" i="4" s="1"/>
  <c r="AQ132" i="4" s="1"/>
  <c r="Z147" i="4"/>
  <c r="AA147" i="4" s="1"/>
  <c r="AB147" i="4" s="1"/>
  <c r="Z143" i="4"/>
  <c r="AA143" i="4" s="1"/>
  <c r="AB143" i="4" s="1"/>
  <c r="Z139" i="4"/>
  <c r="AA139" i="4" s="1"/>
  <c r="AB139" i="4" s="1"/>
  <c r="Z135" i="4"/>
  <c r="AA135" i="4" s="1"/>
  <c r="AB135" i="4" s="1"/>
  <c r="Z131" i="4"/>
  <c r="AA131" i="4" s="1"/>
  <c r="AB131" i="4" s="1"/>
  <c r="AE146" i="4"/>
  <c r="AF146" i="4" s="1"/>
  <c r="AG146" i="4" s="1"/>
  <c r="AO144" i="4"/>
  <c r="AP144" i="4" s="1"/>
  <c r="AQ144" i="4" s="1"/>
  <c r="AT139" i="4"/>
  <c r="AU139" i="4" s="1"/>
  <c r="AV139" i="4" s="1"/>
  <c r="AJ139" i="4"/>
  <c r="AK139" i="4" s="1"/>
  <c r="AL139" i="4" s="1"/>
  <c r="AJ137" i="4"/>
  <c r="AK137" i="4" s="1"/>
  <c r="AL137" i="4" s="1"/>
  <c r="AJ134" i="4"/>
  <c r="AK134" i="4" s="1"/>
  <c r="AL134" i="4" s="1"/>
  <c r="Z144" i="4"/>
  <c r="AA144" i="4" s="1"/>
  <c r="AB144" i="4" s="1"/>
  <c r="AT141" i="4"/>
  <c r="AU141" i="4" s="1"/>
  <c r="AV141" i="4" s="1"/>
  <c r="AJ141" i="4"/>
  <c r="AK141" i="4" s="1"/>
  <c r="AL141" i="4" s="1"/>
  <c r="AO140" i="4"/>
  <c r="AP140" i="4" s="1"/>
  <c r="AQ140" i="4" s="1"/>
  <c r="AT132" i="4"/>
  <c r="AU132" i="4" s="1"/>
  <c r="AV132" i="4" s="1"/>
  <c r="AT128" i="4"/>
  <c r="AU128" i="4" s="1"/>
  <c r="AV128" i="4" s="1"/>
  <c r="AE143" i="4"/>
  <c r="AF143" i="4" s="1"/>
  <c r="AG143" i="4" s="1"/>
  <c r="AE141" i="4"/>
  <c r="AF141" i="4" s="1"/>
  <c r="AG141" i="4" s="1"/>
  <c r="AE133" i="4"/>
  <c r="AF133" i="4" s="1"/>
  <c r="AG133" i="4" s="1"/>
  <c r="AT144" i="4"/>
  <c r="AU144" i="4" s="1"/>
  <c r="AV144" i="4" s="1"/>
  <c r="AJ136" i="4"/>
  <c r="AK136" i="4" s="1"/>
  <c r="AL136" i="4" s="1"/>
  <c r="Z128" i="4"/>
  <c r="AA128" i="4" s="1"/>
  <c r="AB128" i="4" s="1"/>
  <c r="Z130" i="4"/>
  <c r="AA130" i="4" s="1"/>
  <c r="AB130" i="4" s="1"/>
  <c r="Z142" i="4"/>
  <c r="AA142" i="4" s="1"/>
  <c r="AB142" i="4" s="1"/>
  <c r="Z134" i="4"/>
  <c r="AA134" i="4" s="1"/>
  <c r="AB134" i="4" s="1"/>
  <c r="Z141" i="4"/>
  <c r="AA141" i="4" s="1"/>
  <c r="AB141" i="4" s="1"/>
  <c r="Z137" i="4"/>
  <c r="AA137" i="4" s="1"/>
  <c r="AB137" i="4" s="1"/>
  <c r="Z133" i="4"/>
  <c r="AA133" i="4" s="1"/>
  <c r="AB133" i="4" s="1"/>
  <c r="Z129" i="4"/>
  <c r="AA129" i="4" s="1"/>
  <c r="AB129" i="4" s="1"/>
  <c r="AE144" i="4"/>
  <c r="AF144" i="4" s="1"/>
  <c r="AG144" i="4" s="1"/>
  <c r="AE142" i="4"/>
  <c r="AF142" i="4" s="1"/>
  <c r="AG142" i="4" s="1"/>
  <c r="AE140" i="4"/>
  <c r="AF140" i="4" s="1"/>
  <c r="AG140" i="4" s="1"/>
  <c r="AE132" i="4"/>
  <c r="AF132" i="4" s="1"/>
  <c r="AG132" i="4" s="1"/>
  <c r="AE130" i="4"/>
  <c r="AF130" i="4" s="1"/>
  <c r="AG130" i="4" s="1"/>
  <c r="AO148" i="4"/>
  <c r="AP148" i="4" s="1"/>
  <c r="AQ148" i="4" s="1"/>
  <c r="AO147" i="4"/>
  <c r="AP147" i="4" s="1"/>
  <c r="AQ147" i="4" s="1"/>
  <c r="AT146" i="4"/>
  <c r="AU146" i="4" s="1"/>
  <c r="AV146" i="4" s="1"/>
  <c r="AJ143" i="4"/>
  <c r="AK143" i="4" s="1"/>
  <c r="AL143" i="4" s="1"/>
  <c r="AO139" i="4"/>
  <c r="AP139" i="4" s="1"/>
  <c r="AQ139" i="4" s="1"/>
  <c r="AT138" i="4"/>
  <c r="AU138" i="4" s="1"/>
  <c r="AV138" i="4" s="1"/>
  <c r="AO136" i="4"/>
  <c r="AP136" i="4" s="1"/>
  <c r="AQ136" i="4" s="1"/>
  <c r="AJ135" i="4"/>
  <c r="AK135" i="4" s="1"/>
  <c r="AL135" i="4" s="1"/>
  <c r="AJ131" i="4"/>
  <c r="AK131" i="4" s="1"/>
  <c r="AL131" i="4" s="1"/>
  <c r="AO128" i="4"/>
  <c r="AP128" i="4" s="1"/>
  <c r="AQ128" i="4" s="1"/>
  <c r="Z140" i="4"/>
  <c r="AA140" i="4" s="1"/>
  <c r="AB140" i="4" s="1"/>
  <c r="Z136" i="4"/>
  <c r="AA136" i="4" s="1"/>
  <c r="AB136" i="4" s="1"/>
  <c r="AT135" i="4"/>
  <c r="AU135" i="4" s="1"/>
  <c r="AV135" i="4" s="1"/>
  <c r="AJ130" i="4"/>
  <c r="AK130" i="4" s="1"/>
  <c r="AL130" i="4" s="1"/>
  <c r="Z148" i="4"/>
  <c r="AA148" i="4" s="1"/>
  <c r="AB148" i="4" s="1"/>
  <c r="Z132" i="4"/>
  <c r="AA132" i="4" s="1"/>
  <c r="AB132" i="4" s="1"/>
  <c r="AE136" i="4"/>
  <c r="AF136" i="4" s="1"/>
  <c r="AG136" i="4" s="1"/>
  <c r="AE135" i="4"/>
  <c r="AF135" i="4" s="1"/>
  <c r="AG135" i="4" s="1"/>
  <c r="AO143" i="4"/>
  <c r="AP143" i="4" s="1"/>
  <c r="AQ143" i="4" s="1"/>
  <c r="AO142" i="4"/>
  <c r="AP142" i="4" s="1"/>
  <c r="AQ142" i="4" s="1"/>
  <c r="AT131" i="4"/>
  <c r="AU131" i="4" s="1"/>
  <c r="AV131" i="4" s="1"/>
  <c r="AJ144" i="4"/>
  <c r="AK144" i="4" s="1"/>
  <c r="AL144" i="4" s="1"/>
  <c r="AT136" i="4"/>
  <c r="AU136" i="4" s="1"/>
  <c r="AV136" i="4" s="1"/>
  <c r="AT133" i="4"/>
  <c r="AU133" i="4" s="1"/>
  <c r="AV133" i="4" s="1"/>
  <c r="AJ132" i="4"/>
  <c r="AK132" i="4" s="1"/>
  <c r="AL132" i="4" s="1"/>
  <c r="AT129" i="4"/>
  <c r="AU129" i="4" s="1"/>
  <c r="AV129" i="4" s="1"/>
  <c r="AJ128" i="4"/>
  <c r="AK128" i="4" s="1"/>
  <c r="AL128" i="4" s="1"/>
  <c r="AT143" i="4"/>
  <c r="AU143" i="4" s="1"/>
  <c r="AV143" i="4" s="1"/>
  <c r="AJ142" i="4"/>
  <c r="AK142" i="4" s="1"/>
  <c r="AL142" i="4" s="1"/>
  <c r="AO137" i="4"/>
  <c r="AP137" i="4" s="1"/>
  <c r="AQ137" i="4" s="1"/>
  <c r="AO131" i="4"/>
  <c r="AP131" i="4" s="1"/>
  <c r="AQ131" i="4" s="1"/>
  <c r="AO141" i="4"/>
  <c r="AP141" i="4" s="1"/>
  <c r="AQ141" i="4" s="1"/>
  <c r="AO133" i="4"/>
  <c r="AP133" i="4" s="1"/>
  <c r="AQ133" i="4" s="1"/>
  <c r="AO129" i="4"/>
  <c r="AP129" i="4" s="1"/>
  <c r="AQ129" i="4" s="1"/>
  <c r="BD150" i="6" l="1"/>
  <c r="BC150" i="6"/>
  <c r="AY150" i="6"/>
  <c r="AX150" i="6"/>
  <c r="AT150" i="6"/>
  <c r="AS150" i="6"/>
  <c r="AO150" i="6"/>
  <c r="AN150" i="6"/>
  <c r="AJ150" i="6"/>
  <c r="AI150" i="6"/>
  <c r="BD149" i="6"/>
  <c r="BC149" i="6"/>
  <c r="AY149" i="6"/>
  <c r="AX149" i="6"/>
  <c r="AT149" i="6"/>
  <c r="AS149" i="6"/>
  <c r="AO149" i="6"/>
  <c r="AN149" i="6"/>
  <c r="AJ149" i="6"/>
  <c r="AI149" i="6"/>
  <c r="BD148" i="6"/>
  <c r="BC148" i="6"/>
  <c r="AY148" i="6"/>
  <c r="AX148" i="6"/>
  <c r="AT148" i="6"/>
  <c r="AS148" i="6"/>
  <c r="AO148" i="6"/>
  <c r="AN148" i="6"/>
  <c r="AJ148" i="6"/>
  <c r="AI148" i="6"/>
  <c r="BD147" i="6"/>
  <c r="BC147" i="6"/>
  <c r="AY147" i="6"/>
  <c r="AX147" i="6"/>
  <c r="AT147" i="6"/>
  <c r="AS147" i="6"/>
  <c r="AO147" i="6"/>
  <c r="AN147" i="6"/>
  <c r="AJ147" i="6"/>
  <c r="AI147" i="6"/>
  <c r="BD146" i="6"/>
  <c r="BC146" i="6"/>
  <c r="AY146" i="6"/>
  <c r="AX146" i="6"/>
  <c r="AT146" i="6"/>
  <c r="AS146" i="6"/>
  <c r="AO146" i="6"/>
  <c r="AN146" i="6"/>
  <c r="AJ146" i="6"/>
  <c r="AI146" i="6"/>
  <c r="BD145" i="6"/>
  <c r="BC145" i="6"/>
  <c r="AY145" i="6"/>
  <c r="AX145" i="6"/>
  <c r="AT145" i="6"/>
  <c r="AS145" i="6"/>
  <c r="AO145" i="6"/>
  <c r="AN145" i="6"/>
  <c r="AJ145" i="6"/>
  <c r="AI145" i="6"/>
  <c r="BD144" i="6"/>
  <c r="BC144" i="6"/>
  <c r="AY144" i="6"/>
  <c r="AX144" i="6"/>
  <c r="AT144" i="6"/>
  <c r="AS144" i="6"/>
  <c r="AO144" i="6"/>
  <c r="AN144" i="6"/>
  <c r="AJ144" i="6"/>
  <c r="AI144" i="6"/>
  <c r="BD143" i="6"/>
  <c r="BC143" i="6"/>
  <c r="AY143" i="6"/>
  <c r="AX143" i="6"/>
  <c r="AT143" i="6"/>
  <c r="AS143" i="6"/>
  <c r="AO143" i="6"/>
  <c r="AN143" i="6"/>
  <c r="AJ143" i="6"/>
  <c r="AI143" i="6"/>
  <c r="BD142" i="6"/>
  <c r="BC142" i="6"/>
  <c r="AY142" i="6"/>
  <c r="AX142" i="6"/>
  <c r="AT142" i="6"/>
  <c r="AS142" i="6"/>
  <c r="AO142" i="6"/>
  <c r="AN142" i="6"/>
  <c r="AJ142" i="6"/>
  <c r="AI142" i="6"/>
  <c r="BD141" i="6"/>
  <c r="BC141" i="6"/>
  <c r="AY141" i="6"/>
  <c r="AX141" i="6"/>
  <c r="AT141" i="6"/>
  <c r="AS141" i="6"/>
  <c r="AO141" i="6"/>
  <c r="AN141" i="6"/>
  <c r="AJ141" i="6"/>
  <c r="AI141" i="6"/>
  <c r="BD140" i="6"/>
  <c r="BC140" i="6"/>
  <c r="AY140" i="6"/>
  <c r="AX140" i="6"/>
  <c r="AT140" i="6"/>
  <c r="AS140" i="6"/>
  <c r="AO140" i="6"/>
  <c r="AN140" i="6"/>
  <c r="AJ140" i="6"/>
  <c r="AI140" i="6"/>
  <c r="BD139" i="6"/>
  <c r="BC139" i="6"/>
  <c r="AY139" i="6"/>
  <c r="AX139" i="6"/>
  <c r="AT139" i="6"/>
  <c r="AS139" i="6"/>
  <c r="AO139" i="6"/>
  <c r="AN139" i="6"/>
  <c r="AJ139" i="6"/>
  <c r="AI139" i="6"/>
  <c r="BD138" i="6"/>
  <c r="BC138" i="6"/>
  <c r="AY138" i="6"/>
  <c r="AX138" i="6"/>
  <c r="AT138" i="6"/>
  <c r="AS138" i="6"/>
  <c r="AO138" i="6"/>
  <c r="AN138" i="6"/>
  <c r="AJ138" i="6"/>
  <c r="AI138" i="6"/>
  <c r="BD137" i="6"/>
  <c r="BC137" i="6"/>
  <c r="AY137" i="6"/>
  <c r="AX137" i="6"/>
  <c r="AT137" i="6"/>
  <c r="AS137" i="6"/>
  <c r="AO137" i="6"/>
  <c r="AN137" i="6"/>
  <c r="AJ137" i="6"/>
  <c r="AI137" i="6"/>
  <c r="BD136" i="6"/>
  <c r="BC136" i="6"/>
  <c r="AY136" i="6"/>
  <c r="AX136" i="6"/>
  <c r="AT136" i="6"/>
  <c r="AS136" i="6"/>
  <c r="AO136" i="6"/>
  <c r="AN136" i="6"/>
  <c r="AJ136" i="6"/>
  <c r="AI136" i="6"/>
  <c r="BD135" i="6"/>
  <c r="BC135" i="6"/>
  <c r="AY135" i="6"/>
  <c r="AX135" i="6"/>
  <c r="AT135" i="6"/>
  <c r="AS135" i="6"/>
  <c r="AO135" i="6"/>
  <c r="AN135" i="6"/>
  <c r="AJ135" i="6"/>
  <c r="AI135" i="6"/>
  <c r="BD134" i="6"/>
  <c r="BC134" i="6"/>
  <c r="AY134" i="6"/>
  <c r="AX134" i="6"/>
  <c r="AT134" i="6"/>
  <c r="AS134" i="6"/>
  <c r="AO134" i="6"/>
  <c r="AN134" i="6"/>
  <c r="AJ134" i="6"/>
  <c r="AI134" i="6"/>
  <c r="BD133" i="6"/>
  <c r="BC133" i="6"/>
  <c r="AY133" i="6"/>
  <c r="AX133" i="6"/>
  <c r="AT133" i="6"/>
  <c r="AS133" i="6"/>
  <c r="AO133" i="6"/>
  <c r="AN133" i="6"/>
  <c r="AJ133" i="6"/>
  <c r="AI133" i="6"/>
  <c r="BD132" i="6"/>
  <c r="BC132" i="6"/>
  <c r="AY132" i="6"/>
  <c r="AX132" i="6"/>
  <c r="AT132" i="6"/>
  <c r="AS132" i="6"/>
  <c r="AO132" i="6"/>
  <c r="AN132" i="6"/>
  <c r="AJ132" i="6"/>
  <c r="AI132" i="6"/>
  <c r="BD131" i="6"/>
  <c r="BC131" i="6"/>
  <c r="AY131" i="6"/>
  <c r="AX131" i="6"/>
  <c r="AT131" i="6"/>
  <c r="AS131" i="6"/>
  <c r="AO131" i="6"/>
  <c r="AN131" i="6"/>
  <c r="AJ131" i="6"/>
  <c r="AI131" i="6"/>
  <c r="BD130" i="6"/>
  <c r="BC130" i="6"/>
  <c r="AY130" i="6"/>
  <c r="AX130" i="6"/>
  <c r="AT130" i="6"/>
  <c r="AS130" i="6"/>
  <c r="AO130" i="6"/>
  <c r="AN130" i="6"/>
  <c r="AJ130" i="6"/>
  <c r="AI130" i="6"/>
  <c r="BD129" i="6"/>
  <c r="BC129" i="6"/>
  <c r="AY129" i="6"/>
  <c r="AX129" i="6"/>
  <c r="AT129" i="6"/>
  <c r="AS129" i="6"/>
  <c r="AO129" i="6"/>
  <c r="AN129" i="6"/>
  <c r="AJ129" i="6"/>
  <c r="AI129" i="6"/>
  <c r="BD128" i="6"/>
  <c r="BC128" i="6"/>
  <c r="AY128" i="6"/>
  <c r="AX128" i="6"/>
  <c r="AT128" i="6"/>
  <c r="AS128" i="6"/>
  <c r="AO128" i="6"/>
  <c r="AN128" i="6"/>
  <c r="AJ128" i="6"/>
  <c r="AI128" i="6"/>
  <c r="BD127" i="6"/>
  <c r="BC127" i="6"/>
  <c r="AY127" i="6"/>
  <c r="AX127" i="6"/>
  <c r="AT127" i="6"/>
  <c r="AS127" i="6"/>
  <c r="AO127" i="6"/>
  <c r="AN127" i="6"/>
  <c r="AJ127" i="6"/>
  <c r="AI127" i="6"/>
  <c r="BD126" i="6"/>
  <c r="BC126" i="6"/>
  <c r="AY126" i="6"/>
  <c r="AX126" i="6"/>
  <c r="AT126" i="6"/>
  <c r="AS126" i="6"/>
  <c r="AO126" i="6"/>
  <c r="AN126" i="6"/>
  <c r="AJ126" i="6"/>
  <c r="AI126" i="6"/>
  <c r="BD125" i="6"/>
  <c r="BC125" i="6"/>
  <c r="AY125" i="6"/>
  <c r="AX125" i="6"/>
  <c r="AT125" i="6"/>
  <c r="AS125" i="6"/>
  <c r="AO125" i="6"/>
  <c r="AN125" i="6"/>
  <c r="AJ125" i="6"/>
  <c r="AI125" i="6"/>
  <c r="BD124" i="6"/>
  <c r="BC124" i="6"/>
  <c r="AY124" i="6"/>
  <c r="AX124" i="6"/>
  <c r="AT124" i="6"/>
  <c r="AS124" i="6"/>
  <c r="AO124" i="6"/>
  <c r="AN124" i="6"/>
  <c r="AJ124" i="6"/>
  <c r="AI124" i="6"/>
  <c r="BD123" i="6"/>
  <c r="BC123" i="6"/>
  <c r="AY123" i="6"/>
  <c r="AX123" i="6"/>
  <c r="AT123" i="6"/>
  <c r="AS123" i="6"/>
  <c r="AO123" i="6"/>
  <c r="AN123" i="6"/>
  <c r="AJ123" i="6"/>
  <c r="AI123" i="6"/>
  <c r="BD122" i="6"/>
  <c r="BC122" i="6"/>
  <c r="AY122" i="6"/>
  <c r="AX122" i="6"/>
  <c r="AT122" i="6"/>
  <c r="AS122" i="6"/>
  <c r="AO122" i="6"/>
  <c r="AN122" i="6"/>
  <c r="AJ122" i="6"/>
  <c r="AI122" i="6"/>
  <c r="BD121" i="6"/>
  <c r="BC121" i="6"/>
  <c r="AY121" i="6"/>
  <c r="AX121" i="6"/>
  <c r="AT121" i="6"/>
  <c r="AS121" i="6"/>
  <c r="AO121" i="6"/>
  <c r="AN121" i="6"/>
  <c r="AJ121" i="6"/>
  <c r="AI121" i="6"/>
  <c r="BD120" i="6"/>
  <c r="BC120" i="6"/>
  <c r="AY120" i="6"/>
  <c r="AX120" i="6"/>
  <c r="AT120" i="6"/>
  <c r="AS120" i="6"/>
  <c r="AO120" i="6"/>
  <c r="AN120" i="6"/>
  <c r="AJ120" i="6"/>
  <c r="AI120" i="6"/>
  <c r="BD119" i="6"/>
  <c r="BC119" i="6"/>
  <c r="AY119" i="6"/>
  <c r="AX119" i="6"/>
  <c r="AT119" i="6"/>
  <c r="AS119" i="6"/>
  <c r="AO119" i="6"/>
  <c r="AN119" i="6"/>
  <c r="AJ119" i="6"/>
  <c r="AI119" i="6"/>
  <c r="BD118" i="6"/>
  <c r="BC118" i="6"/>
  <c r="AY118" i="6"/>
  <c r="AX118" i="6"/>
  <c r="AT118" i="6"/>
  <c r="AS118" i="6"/>
  <c r="AO118" i="6"/>
  <c r="AN118" i="6"/>
  <c r="AJ118" i="6"/>
  <c r="AI118" i="6"/>
  <c r="BD117" i="6"/>
  <c r="BC117" i="6"/>
  <c r="AY117" i="6"/>
  <c r="AX117" i="6"/>
  <c r="AT117" i="6"/>
  <c r="AS117" i="6"/>
  <c r="AO117" i="6"/>
  <c r="AN117" i="6"/>
  <c r="AJ117" i="6"/>
  <c r="AI117" i="6"/>
  <c r="BD116" i="6"/>
  <c r="BC116" i="6"/>
  <c r="AY116" i="6"/>
  <c r="AX116" i="6"/>
  <c r="AT116" i="6"/>
  <c r="AS116" i="6"/>
  <c r="AO116" i="6"/>
  <c r="AN116" i="6"/>
  <c r="AJ116" i="6"/>
  <c r="AI116" i="6"/>
  <c r="BD115" i="6"/>
  <c r="BC115" i="6"/>
  <c r="AY115" i="6"/>
  <c r="AX115" i="6"/>
  <c r="AT115" i="6"/>
  <c r="AS115" i="6"/>
  <c r="AO115" i="6"/>
  <c r="AN115" i="6"/>
  <c r="AJ115" i="6"/>
  <c r="AI115" i="6"/>
  <c r="BD114" i="6"/>
  <c r="BC114" i="6"/>
  <c r="AY114" i="6"/>
  <c r="AX114" i="6"/>
  <c r="AT114" i="6"/>
  <c r="AS114" i="6"/>
  <c r="AO114" i="6"/>
  <c r="AN114" i="6"/>
  <c r="AJ114" i="6"/>
  <c r="AI114" i="6"/>
  <c r="BD113" i="6"/>
  <c r="BC113" i="6"/>
  <c r="AY113" i="6"/>
  <c r="AX113" i="6"/>
  <c r="AT113" i="6"/>
  <c r="AS113" i="6"/>
  <c r="AO113" i="6"/>
  <c r="AN113" i="6"/>
  <c r="AJ113" i="6"/>
  <c r="AI113" i="6"/>
  <c r="BD112" i="6"/>
  <c r="BC112" i="6"/>
  <c r="AY112" i="6"/>
  <c r="AX112" i="6"/>
  <c r="AT112" i="6"/>
  <c r="AS112" i="6"/>
  <c r="AO112" i="6"/>
  <c r="AN112" i="6"/>
  <c r="AJ112" i="6"/>
  <c r="AI112" i="6"/>
  <c r="BD111" i="6"/>
  <c r="BC111" i="6"/>
  <c r="AY111" i="6"/>
  <c r="AX111" i="6"/>
  <c r="AT111" i="6"/>
  <c r="AS111" i="6"/>
  <c r="AO111" i="6"/>
  <c r="AN111" i="6"/>
  <c r="AJ111" i="6"/>
  <c r="AI111" i="6"/>
  <c r="BD110" i="6"/>
  <c r="BC110" i="6"/>
  <c r="AY110" i="6"/>
  <c r="AX110" i="6"/>
  <c r="AT110" i="6"/>
  <c r="AS110" i="6"/>
  <c r="AO110" i="6"/>
  <c r="AN110" i="6"/>
  <c r="AJ110" i="6"/>
  <c r="AI110" i="6"/>
  <c r="BD109" i="6"/>
  <c r="BC109" i="6"/>
  <c r="AY109" i="6"/>
  <c r="AX109" i="6"/>
  <c r="AT109" i="6"/>
  <c r="AS109" i="6"/>
  <c r="AO109" i="6"/>
  <c r="AN109" i="6"/>
  <c r="AJ109" i="6"/>
  <c r="AI109" i="6"/>
  <c r="BD108" i="6"/>
  <c r="BC108" i="6"/>
  <c r="AY108" i="6"/>
  <c r="AX108" i="6"/>
  <c r="AT108" i="6"/>
  <c r="AS108" i="6"/>
  <c r="AO108" i="6"/>
  <c r="AN108" i="6"/>
  <c r="AJ108" i="6"/>
  <c r="AI108" i="6"/>
  <c r="BD107" i="6"/>
  <c r="BC107" i="6"/>
  <c r="AY107" i="6"/>
  <c r="AX107" i="6"/>
  <c r="AT107" i="6"/>
  <c r="AS107" i="6"/>
  <c r="AO107" i="6"/>
  <c r="AN107" i="6"/>
  <c r="AJ107" i="6"/>
  <c r="AI107" i="6"/>
  <c r="BD106" i="6"/>
  <c r="BC106" i="6"/>
  <c r="AY106" i="6"/>
  <c r="AX106" i="6"/>
  <c r="AT106" i="6"/>
  <c r="AS106" i="6"/>
  <c r="AO106" i="6"/>
  <c r="AN106" i="6"/>
  <c r="AJ106" i="6"/>
  <c r="AI106" i="6"/>
  <c r="BD105" i="6"/>
  <c r="BC105" i="6"/>
  <c r="AY105" i="6"/>
  <c r="AX105" i="6"/>
  <c r="AT105" i="6"/>
  <c r="AS105" i="6"/>
  <c r="AO105" i="6"/>
  <c r="AN105" i="6"/>
  <c r="AJ105" i="6"/>
  <c r="AI105" i="6"/>
  <c r="BD104" i="6"/>
  <c r="BC104" i="6"/>
  <c r="AY104" i="6"/>
  <c r="AX104" i="6"/>
  <c r="AT104" i="6"/>
  <c r="AS104" i="6"/>
  <c r="AO104" i="6"/>
  <c r="AN104" i="6"/>
  <c r="AJ104" i="6"/>
  <c r="AI104" i="6"/>
  <c r="BD103" i="6"/>
  <c r="BC103" i="6"/>
  <c r="AY103" i="6"/>
  <c r="AX103" i="6"/>
  <c r="AT103" i="6"/>
  <c r="AS103" i="6"/>
  <c r="AO103" i="6"/>
  <c r="AN103" i="6"/>
  <c r="AJ103" i="6"/>
  <c r="AI103" i="6"/>
  <c r="BD102" i="6"/>
  <c r="BC102" i="6"/>
  <c r="AY102" i="6"/>
  <c r="AX102" i="6"/>
  <c r="AT102" i="6"/>
  <c r="AS102" i="6"/>
  <c r="AO102" i="6"/>
  <c r="AN102" i="6"/>
  <c r="AJ102" i="6"/>
  <c r="AI102" i="6"/>
  <c r="BD101" i="6"/>
  <c r="BC101" i="6"/>
  <c r="AY101" i="6"/>
  <c r="AX101" i="6"/>
  <c r="AT101" i="6"/>
  <c r="AS101" i="6"/>
  <c r="AO101" i="6"/>
  <c r="AN101" i="6"/>
  <c r="AJ101" i="6"/>
  <c r="AI101" i="6"/>
  <c r="BD100" i="6"/>
  <c r="BC100" i="6"/>
  <c r="AY100" i="6"/>
  <c r="AX100" i="6"/>
  <c r="AT100" i="6"/>
  <c r="AS100" i="6"/>
  <c r="AO100" i="6"/>
  <c r="AN100" i="6"/>
  <c r="AJ100" i="6"/>
  <c r="AI100" i="6"/>
  <c r="BD99" i="6"/>
  <c r="BC99" i="6"/>
  <c r="AY99" i="6"/>
  <c r="AX99" i="6"/>
  <c r="AT99" i="6"/>
  <c r="AS99" i="6"/>
  <c r="AO99" i="6"/>
  <c r="AN99" i="6"/>
  <c r="AJ99" i="6"/>
  <c r="AI99" i="6"/>
  <c r="BD98" i="6"/>
  <c r="BC98" i="6"/>
  <c r="AY98" i="6"/>
  <c r="AX98" i="6"/>
  <c r="AT98" i="6"/>
  <c r="AS98" i="6"/>
  <c r="AO98" i="6"/>
  <c r="AN98" i="6"/>
  <c r="AJ98" i="6"/>
  <c r="AI98" i="6"/>
  <c r="BD97" i="6"/>
  <c r="BC97" i="6"/>
  <c r="AY97" i="6"/>
  <c r="AX97" i="6"/>
  <c r="AT97" i="6"/>
  <c r="AS97" i="6"/>
  <c r="AO97" i="6"/>
  <c r="AN97" i="6"/>
  <c r="AJ97" i="6"/>
  <c r="AI97" i="6"/>
  <c r="BD96" i="6"/>
  <c r="BC96" i="6"/>
  <c r="AY96" i="6"/>
  <c r="AX96" i="6"/>
  <c r="AT96" i="6"/>
  <c r="AS96" i="6"/>
  <c r="AO96" i="6"/>
  <c r="AN96" i="6"/>
  <c r="AJ96" i="6"/>
  <c r="AI96" i="6"/>
  <c r="BD95" i="6"/>
  <c r="BC95" i="6"/>
  <c r="AY95" i="6"/>
  <c r="AX95" i="6"/>
  <c r="AT95" i="6"/>
  <c r="AS95" i="6"/>
  <c r="AO95" i="6"/>
  <c r="AN95" i="6"/>
  <c r="AJ95" i="6"/>
  <c r="AI95" i="6"/>
  <c r="BD94" i="6"/>
  <c r="BC94" i="6"/>
  <c r="AY94" i="6"/>
  <c r="AX94" i="6"/>
  <c r="AT94" i="6"/>
  <c r="AS94" i="6"/>
  <c r="AO94" i="6"/>
  <c r="AN94" i="6"/>
  <c r="AJ94" i="6"/>
  <c r="AI94" i="6"/>
  <c r="BD93" i="6"/>
  <c r="BC93" i="6"/>
  <c r="AY93" i="6"/>
  <c r="AX93" i="6"/>
  <c r="AT93" i="6"/>
  <c r="AS93" i="6"/>
  <c r="AO93" i="6"/>
  <c r="AN93" i="6"/>
  <c r="AJ93" i="6"/>
  <c r="AI93" i="6"/>
  <c r="BD92" i="6"/>
  <c r="BC92" i="6"/>
  <c r="AY92" i="6"/>
  <c r="AX92" i="6"/>
  <c r="AT92" i="6"/>
  <c r="AS92" i="6"/>
  <c r="AO92" i="6"/>
  <c r="AN92" i="6"/>
  <c r="AJ92" i="6"/>
  <c r="AI92" i="6"/>
  <c r="BD91" i="6"/>
  <c r="BC91" i="6"/>
  <c r="AY91" i="6"/>
  <c r="AX91" i="6"/>
  <c r="AT91" i="6"/>
  <c r="AS91" i="6"/>
  <c r="AO91" i="6"/>
  <c r="AN91" i="6"/>
  <c r="AJ91" i="6"/>
  <c r="AI91" i="6"/>
  <c r="BD90" i="6"/>
  <c r="BC90" i="6"/>
  <c r="AY90" i="6"/>
  <c r="AX90" i="6"/>
  <c r="AT90" i="6"/>
  <c r="AS90" i="6"/>
  <c r="AO90" i="6"/>
  <c r="AN90" i="6"/>
  <c r="AJ90" i="6"/>
  <c r="AI90" i="6"/>
  <c r="BD89" i="6"/>
  <c r="BC89" i="6"/>
  <c r="AY89" i="6"/>
  <c r="AX89" i="6"/>
  <c r="AT89" i="6"/>
  <c r="AS89" i="6"/>
  <c r="AO89" i="6"/>
  <c r="AN89" i="6"/>
  <c r="AJ89" i="6"/>
  <c r="AI89" i="6"/>
  <c r="BD88" i="6"/>
  <c r="BC88" i="6"/>
  <c r="AY88" i="6"/>
  <c r="AX88" i="6"/>
  <c r="AT88" i="6"/>
  <c r="AS88" i="6"/>
  <c r="AO88" i="6"/>
  <c r="AN88" i="6"/>
  <c r="AJ88" i="6"/>
  <c r="AI88" i="6"/>
  <c r="BD87" i="6"/>
  <c r="BC87" i="6"/>
  <c r="AY87" i="6"/>
  <c r="AX87" i="6"/>
  <c r="AT87" i="6"/>
  <c r="AS87" i="6"/>
  <c r="AO87" i="6"/>
  <c r="AN87" i="6"/>
  <c r="AJ87" i="6"/>
  <c r="AI87" i="6"/>
  <c r="BD86" i="6"/>
  <c r="BC86" i="6"/>
  <c r="AY86" i="6"/>
  <c r="AX86" i="6"/>
  <c r="AT86" i="6"/>
  <c r="AS86" i="6"/>
  <c r="AO86" i="6"/>
  <c r="AN86" i="6"/>
  <c r="AJ86" i="6"/>
  <c r="AI86" i="6"/>
  <c r="BD85" i="6"/>
  <c r="BC85" i="6"/>
  <c r="AY85" i="6"/>
  <c r="AX85" i="6"/>
  <c r="AT85" i="6"/>
  <c r="AS85" i="6"/>
  <c r="AO85" i="6"/>
  <c r="AN85" i="6"/>
  <c r="AJ85" i="6"/>
  <c r="AI85" i="6"/>
  <c r="BD84" i="6"/>
  <c r="BC84" i="6"/>
  <c r="AY84" i="6"/>
  <c r="AX84" i="6"/>
  <c r="AT84" i="6"/>
  <c r="AS84" i="6"/>
  <c r="AO84" i="6"/>
  <c r="AN84" i="6"/>
  <c r="AJ84" i="6"/>
  <c r="AI84" i="6"/>
  <c r="BD83" i="6"/>
  <c r="BC83" i="6"/>
  <c r="AY83" i="6"/>
  <c r="AX83" i="6"/>
  <c r="AT83" i="6"/>
  <c r="AS83" i="6"/>
  <c r="AO83" i="6"/>
  <c r="AN83" i="6"/>
  <c r="AJ83" i="6"/>
  <c r="AI83" i="6"/>
  <c r="BD82" i="6"/>
  <c r="BC82" i="6"/>
  <c r="AY82" i="6"/>
  <c r="AX82" i="6"/>
  <c r="AT82" i="6"/>
  <c r="AS82" i="6"/>
  <c r="AO82" i="6"/>
  <c r="AN82" i="6"/>
  <c r="AJ82" i="6"/>
  <c r="AI82" i="6"/>
  <c r="BD81" i="6"/>
  <c r="BC81" i="6"/>
  <c r="AY81" i="6"/>
  <c r="AX81" i="6"/>
  <c r="AT81" i="6"/>
  <c r="AS81" i="6"/>
  <c r="AO81" i="6"/>
  <c r="AN81" i="6"/>
  <c r="AJ81" i="6"/>
  <c r="AI81" i="6"/>
  <c r="BD80" i="6"/>
  <c r="BC80" i="6"/>
  <c r="AY80" i="6"/>
  <c r="AX80" i="6"/>
  <c r="AT80" i="6"/>
  <c r="AS80" i="6"/>
  <c r="AO80" i="6"/>
  <c r="AN80" i="6"/>
  <c r="AJ80" i="6"/>
  <c r="AI80" i="6"/>
  <c r="BD79" i="6"/>
  <c r="BC79" i="6"/>
  <c r="AY79" i="6"/>
  <c r="AX79" i="6"/>
  <c r="AT79" i="6"/>
  <c r="AS79" i="6"/>
  <c r="AO79" i="6"/>
  <c r="AN79" i="6"/>
  <c r="AJ79" i="6"/>
  <c r="AI79" i="6"/>
  <c r="BD78" i="6"/>
  <c r="BC78" i="6"/>
  <c r="AY78" i="6"/>
  <c r="AX78" i="6"/>
  <c r="AT78" i="6"/>
  <c r="AS78" i="6"/>
  <c r="AO78" i="6"/>
  <c r="AN78" i="6"/>
  <c r="AJ78" i="6"/>
  <c r="AI78" i="6"/>
  <c r="BD77" i="6"/>
  <c r="BC77" i="6"/>
  <c r="AY77" i="6"/>
  <c r="AX77" i="6"/>
  <c r="AT77" i="6"/>
  <c r="AS77" i="6"/>
  <c r="AO77" i="6"/>
  <c r="AN77" i="6"/>
  <c r="AJ77" i="6"/>
  <c r="AI77" i="6"/>
  <c r="BD76" i="6"/>
  <c r="BC76" i="6"/>
  <c r="AY76" i="6"/>
  <c r="AX76" i="6"/>
  <c r="AT76" i="6"/>
  <c r="AS76" i="6"/>
  <c r="AO76" i="6"/>
  <c r="AN76" i="6"/>
  <c r="AJ76" i="6"/>
  <c r="AI76" i="6"/>
  <c r="BD75" i="6"/>
  <c r="BC75" i="6"/>
  <c r="AY75" i="6"/>
  <c r="AX75" i="6"/>
  <c r="AT75" i="6"/>
  <c r="AS75" i="6"/>
  <c r="AO75" i="6"/>
  <c r="AN75" i="6"/>
  <c r="AJ75" i="6"/>
  <c r="AI75" i="6"/>
  <c r="F126" i="5"/>
  <c r="F125" i="5"/>
  <c r="F124" i="5"/>
  <c r="F123" i="5"/>
  <c r="F122" i="5"/>
  <c r="F121" i="5"/>
  <c r="F120" i="5"/>
  <c r="F119"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5" i="5"/>
  <c r="F74" i="5"/>
  <c r="F73" i="5"/>
  <c r="F72" i="5"/>
  <c r="AS127" i="4"/>
  <c r="AR127" i="4"/>
  <c r="AN127" i="4"/>
  <c r="AM127" i="4"/>
  <c r="AI127" i="4"/>
  <c r="AH127" i="4"/>
  <c r="AD127" i="4"/>
  <c r="AC127" i="4"/>
  <c r="Y127" i="4"/>
  <c r="X127" i="4"/>
  <c r="AS126" i="4"/>
  <c r="AR126" i="4"/>
  <c r="AN126" i="4"/>
  <c r="AM126" i="4"/>
  <c r="AI126" i="4"/>
  <c r="AH126" i="4"/>
  <c r="AD126" i="4"/>
  <c r="AC126" i="4"/>
  <c r="Y126" i="4"/>
  <c r="X126" i="4"/>
  <c r="AS125" i="4"/>
  <c r="AR125" i="4"/>
  <c r="AN125" i="4"/>
  <c r="AM125" i="4"/>
  <c r="AI125" i="4"/>
  <c r="AH125" i="4"/>
  <c r="AD125" i="4"/>
  <c r="AC125" i="4"/>
  <c r="Y125" i="4"/>
  <c r="X125" i="4"/>
  <c r="AS124" i="4"/>
  <c r="AR124" i="4"/>
  <c r="AN124" i="4"/>
  <c r="AM124" i="4"/>
  <c r="AI124" i="4"/>
  <c r="AH124" i="4"/>
  <c r="AD124" i="4"/>
  <c r="AC124" i="4"/>
  <c r="Y124" i="4"/>
  <c r="X124" i="4"/>
  <c r="AS123" i="4"/>
  <c r="AR123" i="4"/>
  <c r="AN123" i="4"/>
  <c r="AM123" i="4"/>
  <c r="AI123" i="4"/>
  <c r="AH123" i="4"/>
  <c r="AD123" i="4"/>
  <c r="AC123" i="4"/>
  <c r="Y123" i="4"/>
  <c r="X123" i="4"/>
  <c r="AS122" i="4"/>
  <c r="AR122" i="4"/>
  <c r="AN122" i="4"/>
  <c r="AM122" i="4"/>
  <c r="AI122" i="4"/>
  <c r="AH122" i="4"/>
  <c r="AD122" i="4"/>
  <c r="AC122" i="4"/>
  <c r="Y122" i="4"/>
  <c r="X122" i="4"/>
  <c r="AS121" i="4"/>
  <c r="AR121" i="4"/>
  <c r="AN121" i="4"/>
  <c r="AM121" i="4"/>
  <c r="AI121" i="4"/>
  <c r="AH121" i="4"/>
  <c r="AD121" i="4"/>
  <c r="AC121" i="4"/>
  <c r="Y121" i="4"/>
  <c r="X121" i="4"/>
  <c r="AS120" i="4"/>
  <c r="AR120" i="4"/>
  <c r="AN120" i="4"/>
  <c r="AM120" i="4"/>
  <c r="AI120" i="4"/>
  <c r="AH120" i="4"/>
  <c r="AD120" i="4"/>
  <c r="AC120" i="4"/>
  <c r="Y120" i="4"/>
  <c r="X120" i="4"/>
  <c r="AS119" i="4"/>
  <c r="AR119" i="4"/>
  <c r="AN119" i="4"/>
  <c r="AM119" i="4"/>
  <c r="AI119" i="4"/>
  <c r="AH119" i="4"/>
  <c r="AD119" i="4"/>
  <c r="AC119" i="4"/>
  <c r="Y119" i="4"/>
  <c r="X119" i="4"/>
  <c r="AS118" i="4"/>
  <c r="AR118" i="4"/>
  <c r="AN118" i="4"/>
  <c r="AM118" i="4"/>
  <c r="AI118" i="4"/>
  <c r="AH118" i="4"/>
  <c r="AD118" i="4"/>
  <c r="AC118" i="4"/>
  <c r="Y118" i="4"/>
  <c r="X118" i="4"/>
  <c r="AS117" i="4"/>
  <c r="AR117" i="4"/>
  <c r="AN117" i="4"/>
  <c r="AM117" i="4"/>
  <c r="AI117" i="4"/>
  <c r="AH117" i="4"/>
  <c r="AD117" i="4"/>
  <c r="AC117" i="4"/>
  <c r="Y117" i="4"/>
  <c r="X117" i="4"/>
  <c r="AS116" i="4"/>
  <c r="AR116" i="4"/>
  <c r="AN116" i="4"/>
  <c r="AM116" i="4"/>
  <c r="AI116" i="4"/>
  <c r="AH116" i="4"/>
  <c r="AD116" i="4"/>
  <c r="AC116" i="4"/>
  <c r="Y116" i="4"/>
  <c r="X116" i="4"/>
  <c r="AS115" i="4"/>
  <c r="AR115" i="4"/>
  <c r="AN115" i="4"/>
  <c r="AM115" i="4"/>
  <c r="AI115" i="4"/>
  <c r="AH115" i="4"/>
  <c r="AD115" i="4"/>
  <c r="AC115" i="4"/>
  <c r="Y115" i="4"/>
  <c r="X115" i="4"/>
  <c r="AS114" i="4"/>
  <c r="AR114" i="4"/>
  <c r="AN114" i="4"/>
  <c r="AM114" i="4"/>
  <c r="AI114" i="4"/>
  <c r="AH114" i="4"/>
  <c r="AD114" i="4"/>
  <c r="AC114" i="4"/>
  <c r="Y114" i="4"/>
  <c r="X114" i="4"/>
  <c r="AS113" i="4"/>
  <c r="AR113" i="4"/>
  <c r="AN113" i="4"/>
  <c r="AM113" i="4"/>
  <c r="AI113" i="4"/>
  <c r="AH113" i="4"/>
  <c r="AD113" i="4"/>
  <c r="AC113" i="4"/>
  <c r="Y113" i="4"/>
  <c r="X113" i="4"/>
  <c r="AS112" i="4"/>
  <c r="AR112" i="4"/>
  <c r="AN112" i="4"/>
  <c r="AM112" i="4"/>
  <c r="AI112" i="4"/>
  <c r="AH112" i="4"/>
  <c r="AD112" i="4"/>
  <c r="AC112" i="4"/>
  <c r="Y112" i="4"/>
  <c r="X112" i="4"/>
  <c r="AS111" i="4"/>
  <c r="AR111" i="4"/>
  <c r="AN111" i="4"/>
  <c r="AM111" i="4"/>
  <c r="AI111" i="4"/>
  <c r="AH111" i="4"/>
  <c r="AD111" i="4"/>
  <c r="AC111" i="4"/>
  <c r="Y111" i="4"/>
  <c r="X111" i="4"/>
  <c r="AS110" i="4"/>
  <c r="AR110" i="4"/>
  <c r="AN110" i="4"/>
  <c r="AM110" i="4"/>
  <c r="AI110" i="4"/>
  <c r="AH110" i="4"/>
  <c r="AD110" i="4"/>
  <c r="AC110" i="4"/>
  <c r="Y110" i="4"/>
  <c r="X110" i="4"/>
  <c r="AS109" i="4"/>
  <c r="AR109" i="4"/>
  <c r="AN109" i="4"/>
  <c r="AM109" i="4"/>
  <c r="AI109" i="4"/>
  <c r="AH109" i="4"/>
  <c r="AD109" i="4"/>
  <c r="AC109" i="4"/>
  <c r="Y109" i="4"/>
  <c r="X109" i="4"/>
  <c r="AS108" i="4"/>
  <c r="AR108" i="4"/>
  <c r="AN108" i="4"/>
  <c r="AM108" i="4"/>
  <c r="AI108" i="4"/>
  <c r="AH108" i="4"/>
  <c r="AD108" i="4"/>
  <c r="AC108" i="4"/>
  <c r="Y108" i="4"/>
  <c r="X108" i="4"/>
  <c r="AS107" i="4"/>
  <c r="AR107" i="4"/>
  <c r="AN107" i="4"/>
  <c r="AM107" i="4"/>
  <c r="AI107" i="4"/>
  <c r="AH107" i="4"/>
  <c r="AD107" i="4"/>
  <c r="AC107" i="4"/>
  <c r="Y107" i="4"/>
  <c r="X107" i="4"/>
  <c r="AS106" i="4"/>
  <c r="AR106" i="4"/>
  <c r="AN106" i="4"/>
  <c r="AM106" i="4"/>
  <c r="AI106" i="4"/>
  <c r="AH106" i="4"/>
  <c r="AD106" i="4"/>
  <c r="AC106" i="4"/>
  <c r="Y106" i="4"/>
  <c r="X106" i="4"/>
  <c r="AS105" i="4"/>
  <c r="AR105" i="4"/>
  <c r="AN105" i="4"/>
  <c r="AM105" i="4"/>
  <c r="AI105" i="4"/>
  <c r="AH105" i="4"/>
  <c r="AD105" i="4"/>
  <c r="AC105" i="4"/>
  <c r="Y105" i="4"/>
  <c r="X105" i="4"/>
  <c r="AS104" i="4"/>
  <c r="AR104" i="4"/>
  <c r="AN104" i="4"/>
  <c r="AM104" i="4"/>
  <c r="AI104" i="4"/>
  <c r="AH104" i="4"/>
  <c r="AD104" i="4"/>
  <c r="AC104" i="4"/>
  <c r="Y104" i="4"/>
  <c r="X104" i="4"/>
  <c r="AS103" i="4"/>
  <c r="AR103" i="4"/>
  <c r="AN103" i="4"/>
  <c r="AM103" i="4"/>
  <c r="AI103" i="4"/>
  <c r="AH103" i="4"/>
  <c r="AD103" i="4"/>
  <c r="AC103" i="4"/>
  <c r="Y103" i="4"/>
  <c r="X103" i="4"/>
  <c r="AS102" i="4"/>
  <c r="AR102" i="4"/>
  <c r="AN102" i="4"/>
  <c r="AM102" i="4"/>
  <c r="AI102" i="4"/>
  <c r="AH102" i="4"/>
  <c r="AD102" i="4"/>
  <c r="AC102" i="4"/>
  <c r="Y102" i="4"/>
  <c r="X102" i="4"/>
  <c r="AS101" i="4"/>
  <c r="AR101" i="4"/>
  <c r="AN101" i="4"/>
  <c r="AM101" i="4"/>
  <c r="AI101" i="4"/>
  <c r="AH101" i="4"/>
  <c r="AD101" i="4"/>
  <c r="AC101" i="4"/>
  <c r="Y101" i="4"/>
  <c r="X101" i="4"/>
  <c r="AS100" i="4"/>
  <c r="AR100" i="4"/>
  <c r="AN100" i="4"/>
  <c r="AM100" i="4"/>
  <c r="AI100" i="4"/>
  <c r="AH100" i="4"/>
  <c r="AD100" i="4"/>
  <c r="AC100" i="4"/>
  <c r="Y100" i="4"/>
  <c r="X100" i="4"/>
  <c r="AS99" i="4"/>
  <c r="AR99" i="4"/>
  <c r="AN99" i="4"/>
  <c r="AM99" i="4"/>
  <c r="AI99" i="4"/>
  <c r="AH99" i="4"/>
  <c r="AD99" i="4"/>
  <c r="AC99" i="4"/>
  <c r="Y99" i="4"/>
  <c r="X99" i="4"/>
  <c r="AS98" i="4"/>
  <c r="AR98" i="4"/>
  <c r="AN98" i="4"/>
  <c r="AM98" i="4"/>
  <c r="AI98" i="4"/>
  <c r="AH98" i="4"/>
  <c r="AD98" i="4"/>
  <c r="AC98" i="4"/>
  <c r="Y98" i="4"/>
  <c r="X98" i="4"/>
  <c r="AS97" i="4"/>
  <c r="AR97" i="4"/>
  <c r="AN97" i="4"/>
  <c r="AM97" i="4"/>
  <c r="AI97" i="4"/>
  <c r="AH97" i="4"/>
  <c r="AD97" i="4"/>
  <c r="AC97" i="4"/>
  <c r="Y97" i="4"/>
  <c r="X97" i="4"/>
  <c r="AS96" i="4"/>
  <c r="AR96" i="4"/>
  <c r="AN96" i="4"/>
  <c r="AM96" i="4"/>
  <c r="AI96" i="4"/>
  <c r="AH96" i="4"/>
  <c r="AD96" i="4"/>
  <c r="AC96" i="4"/>
  <c r="Y96" i="4"/>
  <c r="X96" i="4"/>
  <c r="AS95" i="4"/>
  <c r="AR95" i="4"/>
  <c r="AN95" i="4"/>
  <c r="AM95" i="4"/>
  <c r="AI95" i="4"/>
  <c r="AH95" i="4"/>
  <c r="AD95" i="4"/>
  <c r="AC95" i="4"/>
  <c r="Y95" i="4"/>
  <c r="X95" i="4"/>
  <c r="AS94" i="4"/>
  <c r="AR94" i="4"/>
  <c r="AN94" i="4"/>
  <c r="AM94" i="4"/>
  <c r="AI94" i="4"/>
  <c r="AH94" i="4"/>
  <c r="AD94" i="4"/>
  <c r="AC94" i="4"/>
  <c r="Y94" i="4"/>
  <c r="X94" i="4"/>
  <c r="AS93" i="4"/>
  <c r="AR93" i="4"/>
  <c r="AN93" i="4"/>
  <c r="AM93" i="4"/>
  <c r="AI93" i="4"/>
  <c r="AH93" i="4"/>
  <c r="AD93" i="4"/>
  <c r="AC93" i="4"/>
  <c r="Y93" i="4"/>
  <c r="X93" i="4"/>
  <c r="AS92" i="4"/>
  <c r="AR92" i="4"/>
  <c r="AN92" i="4"/>
  <c r="AM92" i="4"/>
  <c r="AI92" i="4"/>
  <c r="AH92" i="4"/>
  <c r="AD92" i="4"/>
  <c r="AC92" i="4"/>
  <c r="Y92" i="4"/>
  <c r="X92" i="4"/>
  <c r="AS91" i="4"/>
  <c r="AR91" i="4"/>
  <c r="AN91" i="4"/>
  <c r="AM91" i="4"/>
  <c r="AI91" i="4"/>
  <c r="AH91" i="4"/>
  <c r="AD91" i="4"/>
  <c r="AC91" i="4"/>
  <c r="Y91" i="4"/>
  <c r="X91" i="4"/>
  <c r="AS90" i="4"/>
  <c r="AR90" i="4"/>
  <c r="AN90" i="4"/>
  <c r="AM90" i="4"/>
  <c r="AI90" i="4"/>
  <c r="AH90" i="4"/>
  <c r="AD90" i="4"/>
  <c r="AC90" i="4"/>
  <c r="Y90" i="4"/>
  <c r="X90" i="4"/>
  <c r="AS89" i="4"/>
  <c r="AR89" i="4"/>
  <c r="AN89" i="4"/>
  <c r="AM89" i="4"/>
  <c r="AI89" i="4"/>
  <c r="AH89" i="4"/>
  <c r="AD89" i="4"/>
  <c r="AC89" i="4"/>
  <c r="Y89" i="4"/>
  <c r="X89" i="4"/>
  <c r="AS88" i="4"/>
  <c r="AR88" i="4"/>
  <c r="AN88" i="4"/>
  <c r="AM88" i="4"/>
  <c r="AI88" i="4"/>
  <c r="AH88" i="4"/>
  <c r="AD88" i="4"/>
  <c r="AC88" i="4"/>
  <c r="Y88" i="4"/>
  <c r="X88" i="4"/>
  <c r="AS87" i="4"/>
  <c r="AR87" i="4"/>
  <c r="AN87" i="4"/>
  <c r="AM87" i="4"/>
  <c r="AI87" i="4"/>
  <c r="AH87" i="4"/>
  <c r="AD87" i="4"/>
  <c r="AC87" i="4"/>
  <c r="Y87" i="4"/>
  <c r="X87" i="4"/>
  <c r="AS86" i="4"/>
  <c r="AR86" i="4"/>
  <c r="AN86" i="4"/>
  <c r="AM86" i="4"/>
  <c r="AI86" i="4"/>
  <c r="AH86" i="4"/>
  <c r="AD86" i="4"/>
  <c r="AC86" i="4"/>
  <c r="Y86" i="4"/>
  <c r="X86" i="4"/>
  <c r="AS85" i="4"/>
  <c r="AR85" i="4"/>
  <c r="AN85" i="4"/>
  <c r="AM85" i="4"/>
  <c r="AI85" i="4"/>
  <c r="AH85" i="4"/>
  <c r="AD85" i="4"/>
  <c r="AC85" i="4"/>
  <c r="Y85" i="4"/>
  <c r="X85" i="4"/>
  <c r="AS84" i="4"/>
  <c r="AR84" i="4"/>
  <c r="AN84" i="4"/>
  <c r="AM84" i="4"/>
  <c r="AI84" i="4"/>
  <c r="AH84" i="4"/>
  <c r="AD84" i="4"/>
  <c r="AC84" i="4"/>
  <c r="Y84" i="4"/>
  <c r="X84" i="4"/>
  <c r="AS83" i="4"/>
  <c r="AR83" i="4"/>
  <c r="AN83" i="4"/>
  <c r="AM83" i="4"/>
  <c r="AI83" i="4"/>
  <c r="AH83" i="4"/>
  <c r="AD83" i="4"/>
  <c r="AC83" i="4"/>
  <c r="Y83" i="4"/>
  <c r="X83" i="4"/>
  <c r="AS82" i="4"/>
  <c r="AR82" i="4"/>
  <c r="AN82" i="4"/>
  <c r="AM82" i="4"/>
  <c r="AI82" i="4"/>
  <c r="AH82" i="4"/>
  <c r="AD82" i="4"/>
  <c r="AC82" i="4"/>
  <c r="Y82" i="4"/>
  <c r="X82" i="4"/>
  <c r="AS81" i="4"/>
  <c r="AR81" i="4"/>
  <c r="AN81" i="4"/>
  <c r="AM81" i="4"/>
  <c r="AI81" i="4"/>
  <c r="AH81" i="4"/>
  <c r="AD81" i="4"/>
  <c r="AC81" i="4"/>
  <c r="Y81" i="4"/>
  <c r="X81" i="4"/>
  <c r="AS80" i="4"/>
  <c r="AR80" i="4"/>
  <c r="AN80" i="4"/>
  <c r="AM80" i="4"/>
  <c r="AI80" i="4"/>
  <c r="AH80" i="4"/>
  <c r="AD80" i="4"/>
  <c r="AC80" i="4"/>
  <c r="Y80" i="4"/>
  <c r="X80" i="4"/>
  <c r="AS79" i="4"/>
  <c r="AR79" i="4"/>
  <c r="AN79" i="4"/>
  <c r="AM79" i="4"/>
  <c r="AI79" i="4"/>
  <c r="AH79" i="4"/>
  <c r="AD79" i="4"/>
  <c r="AC79" i="4"/>
  <c r="Y79" i="4"/>
  <c r="X79" i="4"/>
  <c r="AS78" i="4"/>
  <c r="AR78" i="4"/>
  <c r="AN78" i="4"/>
  <c r="AM78" i="4"/>
  <c r="AI78" i="4"/>
  <c r="AH78" i="4"/>
  <c r="AD78" i="4"/>
  <c r="AC78" i="4"/>
  <c r="Y78" i="4"/>
  <c r="X78" i="4"/>
  <c r="AS77" i="4"/>
  <c r="AR77" i="4"/>
  <c r="AN77" i="4"/>
  <c r="AM77" i="4"/>
  <c r="AI77" i="4"/>
  <c r="AH77" i="4"/>
  <c r="AD77" i="4"/>
  <c r="AC77" i="4"/>
  <c r="Y77" i="4"/>
  <c r="X77" i="4"/>
  <c r="AS76" i="4"/>
  <c r="AR76" i="4"/>
  <c r="AN76" i="4"/>
  <c r="AM76" i="4"/>
  <c r="AI76" i="4"/>
  <c r="AH76" i="4"/>
  <c r="AD76" i="4"/>
  <c r="AC76" i="4"/>
  <c r="Y76" i="4"/>
  <c r="X76" i="4"/>
  <c r="AS75" i="4"/>
  <c r="AR75" i="4"/>
  <c r="AN75" i="4"/>
  <c r="AM75" i="4"/>
  <c r="AI75" i="4"/>
  <c r="AH75" i="4"/>
  <c r="AD75" i="4"/>
  <c r="AC75" i="4"/>
  <c r="Y75" i="4"/>
  <c r="X75" i="4"/>
  <c r="AS74" i="4"/>
  <c r="AR74" i="4"/>
  <c r="AN74" i="4"/>
  <c r="AM74" i="4"/>
  <c r="AI74" i="4"/>
  <c r="AH74" i="4"/>
  <c r="AD74" i="4"/>
  <c r="AC74" i="4"/>
  <c r="Y74" i="4"/>
  <c r="X74" i="4"/>
  <c r="AS73" i="4"/>
  <c r="AR73" i="4"/>
  <c r="AN73" i="4"/>
  <c r="AM73" i="4"/>
  <c r="AI73" i="4"/>
  <c r="AH73" i="4"/>
  <c r="AD73" i="4"/>
  <c r="AC73" i="4"/>
  <c r="Y73" i="4"/>
  <c r="X73" i="4"/>
  <c r="G80" i="5" l="1"/>
  <c r="G83" i="5"/>
  <c r="G87" i="5"/>
  <c r="G91" i="5"/>
  <c r="G95" i="5"/>
  <c r="G99" i="5"/>
  <c r="G103" i="5"/>
  <c r="G111" i="5"/>
  <c r="G115" i="5"/>
  <c r="G119" i="5"/>
  <c r="G123" i="5"/>
  <c r="G77" i="5"/>
  <c r="G88" i="5"/>
  <c r="G92" i="5"/>
  <c r="G100" i="5"/>
  <c r="G104" i="5"/>
  <c r="G108" i="5"/>
  <c r="G112" i="5"/>
  <c r="G120" i="5"/>
  <c r="G124" i="5"/>
  <c r="G74" i="5"/>
  <c r="G78" i="5"/>
  <c r="G81" i="5"/>
  <c r="G85" i="5"/>
  <c r="G89" i="5"/>
  <c r="G93" i="5"/>
  <c r="G97" i="5"/>
  <c r="G101" i="5"/>
  <c r="G105" i="5"/>
  <c r="G109" i="5"/>
  <c r="G113" i="5"/>
  <c r="G117" i="5"/>
  <c r="G121" i="5"/>
  <c r="G125" i="5"/>
  <c r="G107" i="5"/>
  <c r="G73" i="5"/>
  <c r="G84" i="5"/>
  <c r="G96" i="5"/>
  <c r="G116" i="5"/>
  <c r="G75" i="5"/>
  <c r="G79" i="5"/>
  <c r="G82" i="5"/>
  <c r="G86" i="5"/>
  <c r="G90" i="5"/>
  <c r="G94" i="5"/>
  <c r="G98" i="5"/>
  <c r="G102" i="5"/>
  <c r="G106" i="5"/>
  <c r="G110" i="5"/>
  <c r="G114" i="5"/>
  <c r="G122" i="5"/>
  <c r="G126" i="5"/>
  <c r="G72" i="5"/>
  <c r="F118" i="5"/>
  <c r="F76" i="5"/>
  <c r="AP90" i="6"/>
  <c r="AQ90" i="6" s="1"/>
  <c r="AR90" i="6" s="1"/>
  <c r="AU93" i="6"/>
  <c r="AV93" i="6" s="1"/>
  <c r="AW93" i="6" s="1"/>
  <c r="AZ94" i="6"/>
  <c r="BA94" i="6" s="1"/>
  <c r="BB94" i="6" s="1"/>
  <c r="AZ96" i="6"/>
  <c r="BA96" i="6" s="1"/>
  <c r="BB96" i="6" s="1"/>
  <c r="BE97" i="6"/>
  <c r="BF97" i="6" s="1"/>
  <c r="BG97" i="6" s="1"/>
  <c r="AK99" i="6"/>
  <c r="AL99" i="6" s="1"/>
  <c r="AM99" i="6" s="1"/>
  <c r="AP102" i="6"/>
  <c r="AQ102" i="6" s="1"/>
  <c r="AR102" i="6" s="1"/>
  <c r="AU75" i="6"/>
  <c r="AV75" i="6" s="1"/>
  <c r="AW75" i="6" s="1"/>
  <c r="AK77" i="6"/>
  <c r="AL77" i="6" s="1"/>
  <c r="AM77" i="6" s="1"/>
  <c r="AU79" i="6"/>
  <c r="AV79" i="6" s="1"/>
  <c r="AW79" i="6" s="1"/>
  <c r="AK81" i="6"/>
  <c r="AL81" i="6" s="1"/>
  <c r="AM81" i="6" s="1"/>
  <c r="AU83" i="6"/>
  <c r="AV83" i="6" s="1"/>
  <c r="AW83" i="6" s="1"/>
  <c r="AP91" i="6"/>
  <c r="AQ91" i="6" s="1"/>
  <c r="AR91" i="6" s="1"/>
  <c r="AZ93" i="6"/>
  <c r="BA93" i="6" s="1"/>
  <c r="BB93" i="6" s="1"/>
  <c r="AK96" i="6"/>
  <c r="AL96" i="6" s="1"/>
  <c r="AM96" i="6" s="1"/>
  <c r="BE87" i="6"/>
  <c r="BF87" i="6" s="1"/>
  <c r="BG87" i="6" s="1"/>
  <c r="AZ88" i="6"/>
  <c r="BA88" i="6" s="1"/>
  <c r="BB88" i="6" s="1"/>
  <c r="BE91" i="6"/>
  <c r="BF91" i="6" s="1"/>
  <c r="BG91" i="6" s="1"/>
  <c r="AZ104" i="6"/>
  <c r="BA104" i="6" s="1"/>
  <c r="BB104" i="6" s="1"/>
  <c r="AZ122" i="6"/>
  <c r="BA122" i="6" s="1"/>
  <c r="BB122" i="6" s="1"/>
  <c r="BE139" i="6"/>
  <c r="BF139" i="6" s="1"/>
  <c r="BG139" i="6" s="1"/>
  <c r="BE149" i="6"/>
  <c r="BF149" i="6" s="1"/>
  <c r="BG149" i="6" s="1"/>
  <c r="AK82" i="6"/>
  <c r="AL82" i="6" s="1"/>
  <c r="AM82" i="6" s="1"/>
  <c r="AU82" i="6"/>
  <c r="AV82" i="6" s="1"/>
  <c r="AW82" i="6" s="1"/>
  <c r="BE96" i="6"/>
  <c r="BF96" i="6" s="1"/>
  <c r="BG96" i="6" s="1"/>
  <c r="AU106" i="6"/>
  <c r="AV106" i="6" s="1"/>
  <c r="AW106" i="6" s="1"/>
  <c r="BE112" i="6"/>
  <c r="BF112" i="6" s="1"/>
  <c r="BG112" i="6" s="1"/>
  <c r="AU114" i="6"/>
  <c r="AV114" i="6" s="1"/>
  <c r="AW114" i="6" s="1"/>
  <c r="AU116" i="6"/>
  <c r="AV116" i="6" s="1"/>
  <c r="AW116" i="6" s="1"/>
  <c r="BE116" i="6"/>
  <c r="BF116" i="6" s="1"/>
  <c r="BG116" i="6" s="1"/>
  <c r="AZ117" i="6"/>
  <c r="BA117" i="6" s="1"/>
  <c r="BB117" i="6" s="1"/>
  <c r="AP119" i="6"/>
  <c r="AQ119" i="6" s="1"/>
  <c r="AR119" i="6" s="1"/>
  <c r="AU122" i="6"/>
  <c r="AV122" i="6" s="1"/>
  <c r="AW122" i="6" s="1"/>
  <c r="AP123" i="6"/>
  <c r="AQ123" i="6" s="1"/>
  <c r="AR123" i="6" s="1"/>
  <c r="AU146" i="6"/>
  <c r="AV146" i="6" s="1"/>
  <c r="AW146" i="6" s="1"/>
  <c r="AP147" i="6"/>
  <c r="AQ147" i="6" s="1"/>
  <c r="AR147" i="6" s="1"/>
  <c r="AZ149" i="6"/>
  <c r="BA149" i="6" s="1"/>
  <c r="BB149" i="6" s="1"/>
  <c r="AK85" i="6"/>
  <c r="AL85" i="6" s="1"/>
  <c r="AM85" i="6" s="1"/>
  <c r="AZ86" i="6"/>
  <c r="BA86" i="6" s="1"/>
  <c r="BB86" i="6" s="1"/>
  <c r="AU87" i="6"/>
  <c r="AV87" i="6" s="1"/>
  <c r="AW87" i="6" s="1"/>
  <c r="AP88" i="6"/>
  <c r="AQ88" i="6" s="1"/>
  <c r="AR88" i="6" s="1"/>
  <c r="BE93" i="6"/>
  <c r="BF93" i="6" s="1"/>
  <c r="BG93" i="6" s="1"/>
  <c r="AK95" i="6"/>
  <c r="AL95" i="6" s="1"/>
  <c r="AM95" i="6" s="1"/>
  <c r="AP104" i="6"/>
  <c r="AQ104" i="6" s="1"/>
  <c r="AR104" i="6" s="1"/>
  <c r="AK107" i="6"/>
  <c r="AL107" i="6" s="1"/>
  <c r="AM107" i="6" s="1"/>
  <c r="AZ110" i="6"/>
  <c r="BA110" i="6" s="1"/>
  <c r="BB110" i="6" s="1"/>
  <c r="AK113" i="6"/>
  <c r="AL113" i="6" s="1"/>
  <c r="AM113" i="6" s="1"/>
  <c r="BE113" i="6"/>
  <c r="BF113" i="6" s="1"/>
  <c r="BG113" i="6" s="1"/>
  <c r="AP114" i="6"/>
  <c r="AQ114" i="6" s="1"/>
  <c r="AR114" i="6" s="1"/>
  <c r="AZ114" i="6"/>
  <c r="BA114" i="6" s="1"/>
  <c r="BB114" i="6" s="1"/>
  <c r="AP122" i="6"/>
  <c r="AQ122" i="6" s="1"/>
  <c r="AR122" i="6" s="1"/>
  <c r="AK129" i="6"/>
  <c r="AL129" i="6" s="1"/>
  <c r="AM129" i="6" s="1"/>
  <c r="AZ82" i="6"/>
  <c r="BA82" i="6" s="1"/>
  <c r="BB82" i="6" s="1"/>
  <c r="AK150" i="6"/>
  <c r="AL150" i="6" s="1"/>
  <c r="AM150" i="6" s="1"/>
  <c r="AP140" i="6"/>
  <c r="AQ140" i="6" s="1"/>
  <c r="AR140" i="6" s="1"/>
  <c r="AU143" i="6"/>
  <c r="AV143" i="6" s="1"/>
  <c r="AW143" i="6" s="1"/>
  <c r="AZ107" i="6"/>
  <c r="BA107" i="6" s="1"/>
  <c r="BB107" i="6" s="1"/>
  <c r="BE108" i="6"/>
  <c r="BF108" i="6" s="1"/>
  <c r="BG108" i="6" s="1"/>
  <c r="BE114" i="6"/>
  <c r="BF114" i="6" s="1"/>
  <c r="BG114" i="6" s="1"/>
  <c r="AZ123" i="6"/>
  <c r="BA123" i="6" s="1"/>
  <c r="BB123" i="6" s="1"/>
  <c r="AK124" i="6"/>
  <c r="AL124" i="6" s="1"/>
  <c r="AM124" i="6" s="1"/>
  <c r="AK126" i="6"/>
  <c r="AL126" i="6" s="1"/>
  <c r="AM126" i="6" s="1"/>
  <c r="AU126" i="6"/>
  <c r="AV126" i="6" s="1"/>
  <c r="AW126" i="6" s="1"/>
  <c r="BE126" i="6"/>
  <c r="BF126" i="6" s="1"/>
  <c r="BG126" i="6" s="1"/>
  <c r="AZ127" i="6"/>
  <c r="BA127" i="6" s="1"/>
  <c r="BB127" i="6" s="1"/>
  <c r="AP131" i="6"/>
  <c r="AQ131" i="6" s="1"/>
  <c r="AR131" i="6" s="1"/>
  <c r="AZ106" i="6"/>
  <c r="BA106" i="6" s="1"/>
  <c r="BB106" i="6" s="1"/>
  <c r="AZ108" i="6"/>
  <c r="BA108" i="6" s="1"/>
  <c r="BB108" i="6" s="1"/>
  <c r="AP110" i="6"/>
  <c r="AQ110" i="6" s="1"/>
  <c r="AR110" i="6" s="1"/>
  <c r="AP80" i="6"/>
  <c r="AQ80" i="6" s="1"/>
  <c r="AR80" i="6" s="1"/>
  <c r="AK89" i="6"/>
  <c r="AL89" i="6" s="1"/>
  <c r="AM89" i="6" s="1"/>
  <c r="AK91" i="6"/>
  <c r="AL91" i="6" s="1"/>
  <c r="AM91" i="6" s="1"/>
  <c r="AP94" i="6"/>
  <c r="AQ94" i="6" s="1"/>
  <c r="AR94" i="6" s="1"/>
  <c r="AU97" i="6"/>
  <c r="AV97" i="6" s="1"/>
  <c r="AW97" i="6" s="1"/>
  <c r="AP98" i="6"/>
  <c r="AQ98" i="6" s="1"/>
  <c r="AR98" i="6" s="1"/>
  <c r="AU99" i="6"/>
  <c r="AV99" i="6" s="1"/>
  <c r="AW99" i="6" s="1"/>
  <c r="AP100" i="6"/>
  <c r="AQ100" i="6" s="1"/>
  <c r="AR100" i="6" s="1"/>
  <c r="AZ100" i="6"/>
  <c r="BA100" i="6" s="1"/>
  <c r="BB100" i="6" s="1"/>
  <c r="AK101" i="6"/>
  <c r="AL101" i="6" s="1"/>
  <c r="AM101" i="6" s="1"/>
  <c r="AZ102" i="6"/>
  <c r="BA102" i="6" s="1"/>
  <c r="BB102" i="6" s="1"/>
  <c r="AU103" i="6"/>
  <c r="AV103" i="6" s="1"/>
  <c r="AW103" i="6" s="1"/>
  <c r="BE104" i="6"/>
  <c r="BF104" i="6" s="1"/>
  <c r="BG104" i="6" s="1"/>
  <c r="AP105" i="6"/>
  <c r="AQ105" i="6" s="1"/>
  <c r="AR105" i="6" s="1"/>
  <c r="AZ105" i="6"/>
  <c r="BA105" i="6" s="1"/>
  <c r="BB105" i="6" s="1"/>
  <c r="AK76" i="6"/>
  <c r="AL76" i="6" s="1"/>
  <c r="AM76" i="6" s="1"/>
  <c r="AP77" i="6"/>
  <c r="AQ77" i="6" s="1"/>
  <c r="AR77" i="6" s="1"/>
  <c r="AZ77" i="6"/>
  <c r="BA77" i="6" s="1"/>
  <c r="BB77" i="6" s="1"/>
  <c r="AK78" i="6"/>
  <c r="AL78" i="6" s="1"/>
  <c r="AM78" i="6" s="1"/>
  <c r="AU78" i="6"/>
  <c r="AV78" i="6" s="1"/>
  <c r="AW78" i="6" s="1"/>
  <c r="BE78" i="6"/>
  <c r="BF78" i="6" s="1"/>
  <c r="BG78" i="6" s="1"/>
  <c r="AP79" i="6"/>
  <c r="AQ79" i="6" s="1"/>
  <c r="AR79" i="6" s="1"/>
  <c r="BE81" i="6"/>
  <c r="BF81" i="6" s="1"/>
  <c r="BG81" i="6" s="1"/>
  <c r="AZ83" i="6"/>
  <c r="BA83" i="6" s="1"/>
  <c r="BB83" i="6" s="1"/>
  <c r="AK84" i="6"/>
  <c r="AL84" i="6" s="1"/>
  <c r="AM84" i="6" s="1"/>
  <c r="AU84" i="6"/>
  <c r="AV84" i="6" s="1"/>
  <c r="AW84" i="6" s="1"/>
  <c r="BE84" i="6"/>
  <c r="BF84" i="6" s="1"/>
  <c r="BG84" i="6" s="1"/>
  <c r="AP85" i="6"/>
  <c r="AQ85" i="6" s="1"/>
  <c r="AR85" i="6" s="1"/>
  <c r="AK88" i="6"/>
  <c r="AL88" i="6" s="1"/>
  <c r="AM88" i="6" s="1"/>
  <c r="AU88" i="6"/>
  <c r="AV88" i="6" s="1"/>
  <c r="AW88" i="6" s="1"/>
  <c r="AU91" i="6"/>
  <c r="AV91" i="6" s="1"/>
  <c r="AW91" i="6" s="1"/>
  <c r="AU95" i="6"/>
  <c r="AV95" i="6" s="1"/>
  <c r="AW95" i="6" s="1"/>
  <c r="AP76" i="6"/>
  <c r="AQ76" i="6" s="1"/>
  <c r="AR76" i="6" s="1"/>
  <c r="BE77" i="6"/>
  <c r="BF77" i="6" s="1"/>
  <c r="BG77" i="6" s="1"/>
  <c r="AU80" i="6"/>
  <c r="AV80" i="6" s="1"/>
  <c r="AW80" i="6" s="1"/>
  <c r="BE80" i="6"/>
  <c r="BF80" i="6" s="1"/>
  <c r="BG80" i="6" s="1"/>
  <c r="AP84" i="6"/>
  <c r="AQ84" i="6" s="1"/>
  <c r="AR84" i="6" s="1"/>
  <c r="AP86" i="6"/>
  <c r="AQ86" i="6" s="1"/>
  <c r="AR86" i="6" s="1"/>
  <c r="AU90" i="6"/>
  <c r="AV90" i="6" s="1"/>
  <c r="AW90" i="6" s="1"/>
  <c r="AP92" i="6"/>
  <c r="AQ92" i="6" s="1"/>
  <c r="AR92" i="6" s="1"/>
  <c r="AU94" i="6"/>
  <c r="AV94" i="6" s="1"/>
  <c r="AW94" i="6" s="1"/>
  <c r="BE94" i="6"/>
  <c r="BF94" i="6" s="1"/>
  <c r="BG94" i="6" s="1"/>
  <c r="AK97" i="6"/>
  <c r="AL97" i="6" s="1"/>
  <c r="AM97" i="6" s="1"/>
  <c r="AK98" i="6"/>
  <c r="AL98" i="6" s="1"/>
  <c r="AM98" i="6" s="1"/>
  <c r="AK100" i="6"/>
  <c r="AL100" i="6" s="1"/>
  <c r="AM100" i="6" s="1"/>
  <c r="AZ101" i="6"/>
  <c r="BA101" i="6" s="1"/>
  <c r="BB101" i="6" s="1"/>
  <c r="AK102" i="6"/>
  <c r="AL102" i="6" s="1"/>
  <c r="AM102" i="6" s="1"/>
  <c r="AP103" i="6"/>
  <c r="AQ103" i="6" s="1"/>
  <c r="AR103" i="6" s="1"/>
  <c r="AK104" i="6"/>
  <c r="AL104" i="6" s="1"/>
  <c r="AM104" i="6" s="1"/>
  <c r="AK105" i="6"/>
  <c r="AL105" i="6" s="1"/>
  <c r="AM105" i="6" s="1"/>
  <c r="AK148" i="6"/>
  <c r="AL148" i="6" s="1"/>
  <c r="AM148" i="6" s="1"/>
  <c r="AP148" i="6"/>
  <c r="AQ148" i="6" s="1"/>
  <c r="AR148" i="6" s="1"/>
  <c r="AU150" i="6"/>
  <c r="AV150" i="6" s="1"/>
  <c r="AW150" i="6" s="1"/>
  <c r="AZ150" i="6"/>
  <c r="BA150" i="6" s="1"/>
  <c r="BB150" i="6" s="1"/>
  <c r="BE110" i="6"/>
  <c r="BF110" i="6" s="1"/>
  <c r="BG110" i="6" s="1"/>
  <c r="AZ111" i="6"/>
  <c r="BA111" i="6" s="1"/>
  <c r="BB111" i="6" s="1"/>
  <c r="AZ113" i="6"/>
  <c r="BA113" i="6" s="1"/>
  <c r="BB113" i="6" s="1"/>
  <c r="AP133" i="6"/>
  <c r="AQ133" i="6" s="1"/>
  <c r="AR133" i="6" s="1"/>
  <c r="AZ133" i="6"/>
  <c r="BA133" i="6" s="1"/>
  <c r="BB133" i="6" s="1"/>
  <c r="AK109" i="6"/>
  <c r="AL109" i="6" s="1"/>
  <c r="AM109" i="6" s="1"/>
  <c r="BE109" i="6"/>
  <c r="BF109" i="6" s="1"/>
  <c r="BG109" i="6" s="1"/>
  <c r="AZ115" i="6"/>
  <c r="BA115" i="6" s="1"/>
  <c r="BB115" i="6" s="1"/>
  <c r="AP117" i="6"/>
  <c r="AQ117" i="6" s="1"/>
  <c r="AR117" i="6" s="1"/>
  <c r="AZ121" i="6"/>
  <c r="BA121" i="6" s="1"/>
  <c r="BB121" i="6" s="1"/>
  <c r="AZ125" i="6"/>
  <c r="BA125" i="6" s="1"/>
  <c r="BB125" i="6" s="1"/>
  <c r="AU135" i="6"/>
  <c r="AV135" i="6" s="1"/>
  <c r="AW135" i="6" s="1"/>
  <c r="AP136" i="6"/>
  <c r="AQ136" i="6" s="1"/>
  <c r="AR136" i="6" s="1"/>
  <c r="AZ138" i="6"/>
  <c r="BA138" i="6" s="1"/>
  <c r="BB138" i="6" s="1"/>
  <c r="AU139" i="6"/>
  <c r="AV139" i="6" s="1"/>
  <c r="AW139" i="6" s="1"/>
  <c r="BE142" i="6"/>
  <c r="BF142" i="6" s="1"/>
  <c r="BG142" i="6" s="1"/>
  <c r="AK144" i="6"/>
  <c r="AL144" i="6" s="1"/>
  <c r="AM144" i="6" s="1"/>
  <c r="AP145" i="6"/>
  <c r="AQ145" i="6" s="1"/>
  <c r="AR145" i="6" s="1"/>
  <c r="AP111" i="6"/>
  <c r="AQ111" i="6" s="1"/>
  <c r="AR111" i="6" s="1"/>
  <c r="AP106" i="6"/>
  <c r="AQ106" i="6" s="1"/>
  <c r="AR106" i="6" s="1"/>
  <c r="AZ109" i="6"/>
  <c r="BA109" i="6" s="1"/>
  <c r="BB109" i="6" s="1"/>
  <c r="AP116" i="6"/>
  <c r="AQ116" i="6" s="1"/>
  <c r="AR116" i="6" s="1"/>
  <c r="AP129" i="6"/>
  <c r="AQ129" i="6" s="1"/>
  <c r="AR129" i="6" s="1"/>
  <c r="AZ75" i="6"/>
  <c r="BA75" i="6" s="1"/>
  <c r="BB75" i="6" s="1"/>
  <c r="AZ78" i="6"/>
  <c r="BA78" i="6" s="1"/>
  <c r="BB78" i="6" s="1"/>
  <c r="AU136" i="6"/>
  <c r="AV136" i="6" s="1"/>
  <c r="AW136" i="6" s="1"/>
  <c r="AK138" i="6"/>
  <c r="AL138" i="6" s="1"/>
  <c r="AM138" i="6" s="1"/>
  <c r="BE138" i="6"/>
  <c r="BF138" i="6" s="1"/>
  <c r="BG138" i="6" s="1"/>
  <c r="AZ139" i="6"/>
  <c r="BA139" i="6" s="1"/>
  <c r="BB139" i="6" s="1"/>
  <c r="AK143" i="6"/>
  <c r="AL143" i="6" s="1"/>
  <c r="AM143" i="6" s="1"/>
  <c r="AZ145" i="6"/>
  <c r="BA145" i="6" s="1"/>
  <c r="BB145" i="6" s="1"/>
  <c r="BE143" i="6"/>
  <c r="BF143" i="6" s="1"/>
  <c r="BG143" i="6" s="1"/>
  <c r="AK145" i="6"/>
  <c r="AL145" i="6" s="1"/>
  <c r="AM145" i="6" s="1"/>
  <c r="AU148" i="6"/>
  <c r="AV148" i="6" s="1"/>
  <c r="AW148" i="6" s="1"/>
  <c r="AZ136" i="6"/>
  <c r="BA136" i="6" s="1"/>
  <c r="BB136" i="6" s="1"/>
  <c r="AK137" i="6"/>
  <c r="AL137" i="6" s="1"/>
  <c r="AM137" i="6" s="1"/>
  <c r="BE141" i="6"/>
  <c r="BF141" i="6" s="1"/>
  <c r="BG141" i="6" s="1"/>
  <c r="AZ142" i="6"/>
  <c r="BA142" i="6" s="1"/>
  <c r="BB142" i="6" s="1"/>
  <c r="BE144" i="6"/>
  <c r="BF144" i="6" s="1"/>
  <c r="BG144" i="6" s="1"/>
  <c r="AZ146" i="6"/>
  <c r="BA146" i="6" s="1"/>
  <c r="BB146" i="6" s="1"/>
  <c r="BE134" i="6"/>
  <c r="BF134" i="6" s="1"/>
  <c r="BG134" i="6" s="1"/>
  <c r="AZ135" i="6"/>
  <c r="BA135" i="6" s="1"/>
  <c r="BB135" i="6" s="1"/>
  <c r="AZ140" i="6"/>
  <c r="BA140" i="6" s="1"/>
  <c r="BB140" i="6" s="1"/>
  <c r="AK141" i="6"/>
  <c r="AL141" i="6" s="1"/>
  <c r="AM141" i="6" s="1"/>
  <c r="AU131" i="6"/>
  <c r="AV131" i="6" s="1"/>
  <c r="AW131" i="6" s="1"/>
  <c r="AP132" i="6"/>
  <c r="AQ132" i="6" s="1"/>
  <c r="AR132" i="6" s="1"/>
  <c r="AK133" i="6"/>
  <c r="AL133" i="6" s="1"/>
  <c r="AM133" i="6" s="1"/>
  <c r="AU137" i="6"/>
  <c r="AV137" i="6" s="1"/>
  <c r="AW137" i="6" s="1"/>
  <c r="BE137" i="6"/>
  <c r="BF137" i="6" s="1"/>
  <c r="BG137" i="6" s="1"/>
  <c r="AU132" i="6"/>
  <c r="AV132" i="6" s="1"/>
  <c r="AW132" i="6" s="1"/>
  <c r="BE132" i="6"/>
  <c r="BF132" i="6" s="1"/>
  <c r="BG132" i="6" s="1"/>
  <c r="BE133" i="6"/>
  <c r="BF133" i="6" s="1"/>
  <c r="BG133" i="6" s="1"/>
  <c r="AP134" i="6"/>
  <c r="AQ134" i="6" s="1"/>
  <c r="AR134" i="6" s="1"/>
  <c r="AZ134" i="6"/>
  <c r="BA134" i="6" s="1"/>
  <c r="BB134" i="6" s="1"/>
  <c r="AP141" i="6"/>
  <c r="AQ141" i="6" s="1"/>
  <c r="AR141" i="6" s="1"/>
  <c r="AK142" i="6"/>
  <c r="AL142" i="6" s="1"/>
  <c r="AM142" i="6" s="1"/>
  <c r="AP121" i="6"/>
  <c r="AQ121" i="6" s="1"/>
  <c r="AR121" i="6" s="1"/>
  <c r="AU128" i="6"/>
  <c r="AV128" i="6" s="1"/>
  <c r="AW128" i="6" s="1"/>
  <c r="BE129" i="6"/>
  <c r="BF129" i="6" s="1"/>
  <c r="BG129" i="6" s="1"/>
  <c r="AP130" i="6"/>
  <c r="AQ130" i="6" s="1"/>
  <c r="AR130" i="6" s="1"/>
  <c r="AU123" i="6"/>
  <c r="AV123" i="6" s="1"/>
  <c r="AW123" i="6" s="1"/>
  <c r="BE123" i="6"/>
  <c r="BF123" i="6" s="1"/>
  <c r="BG123" i="6" s="1"/>
  <c r="AK127" i="6"/>
  <c r="AL127" i="6" s="1"/>
  <c r="AM127" i="6" s="1"/>
  <c r="AU117" i="6"/>
  <c r="AV117" i="6" s="1"/>
  <c r="AW117" i="6" s="1"/>
  <c r="BE117" i="6"/>
  <c r="BF117" i="6" s="1"/>
  <c r="BG117" i="6" s="1"/>
  <c r="AZ118" i="6"/>
  <c r="BA118" i="6" s="1"/>
  <c r="BB118" i="6" s="1"/>
  <c r="AU119" i="6"/>
  <c r="AV119" i="6" s="1"/>
  <c r="AW119" i="6" s="1"/>
  <c r="BE122" i="6"/>
  <c r="BF122" i="6" s="1"/>
  <c r="BG122" i="6" s="1"/>
  <c r="BE124" i="6"/>
  <c r="BF124" i="6" s="1"/>
  <c r="BG124" i="6" s="1"/>
  <c r="BE125" i="6"/>
  <c r="BF125" i="6" s="1"/>
  <c r="BG125" i="6" s="1"/>
  <c r="AP128" i="6"/>
  <c r="AQ128" i="6" s="1"/>
  <c r="AR128" i="6" s="1"/>
  <c r="AK130" i="6"/>
  <c r="AL130" i="6" s="1"/>
  <c r="AM130" i="6" s="1"/>
  <c r="AU130" i="6"/>
  <c r="AV130" i="6" s="1"/>
  <c r="AW130" i="6" s="1"/>
  <c r="AO105" i="4"/>
  <c r="AP105" i="4" s="1"/>
  <c r="AQ105" i="4" s="1"/>
  <c r="AO119" i="4"/>
  <c r="AP119" i="4" s="1"/>
  <c r="AQ119" i="4" s="1"/>
  <c r="AJ120" i="4"/>
  <c r="AK120" i="4" s="1"/>
  <c r="AL120" i="4" s="1"/>
  <c r="AT120" i="4"/>
  <c r="AU120" i="4" s="1"/>
  <c r="AV120" i="4" s="1"/>
  <c r="AE121" i="4"/>
  <c r="AF121" i="4" s="1"/>
  <c r="AG121" i="4" s="1"/>
  <c r="Z122" i="4"/>
  <c r="AA122" i="4" s="1"/>
  <c r="AB122" i="4" s="1"/>
  <c r="Z126" i="4"/>
  <c r="AA126" i="4" s="1"/>
  <c r="AB126" i="4" s="1"/>
  <c r="Z76" i="4"/>
  <c r="AA76" i="4" s="1"/>
  <c r="AB76" i="4" s="1"/>
  <c r="AE82" i="4"/>
  <c r="AF82" i="4" s="1"/>
  <c r="AG82" i="4" s="1"/>
  <c r="AJ74" i="4"/>
  <c r="AK74" i="4" s="1"/>
  <c r="AL74" i="4" s="1"/>
  <c r="AE75" i="4"/>
  <c r="AF75" i="4" s="1"/>
  <c r="AG75" i="4" s="1"/>
  <c r="AO75" i="4"/>
  <c r="AP75" i="4" s="1"/>
  <c r="AQ75" i="4" s="1"/>
  <c r="AT76" i="4"/>
  <c r="AU76" i="4" s="1"/>
  <c r="AV76" i="4" s="1"/>
  <c r="AE81" i="4"/>
  <c r="AF81" i="4" s="1"/>
  <c r="AG81" i="4" s="1"/>
  <c r="AO81" i="4"/>
  <c r="AP81" i="4" s="1"/>
  <c r="AQ81" i="4" s="1"/>
  <c r="AO82" i="4"/>
  <c r="AP82" i="4" s="1"/>
  <c r="AQ82" i="4" s="1"/>
  <c r="Z83" i="4"/>
  <c r="AA83" i="4" s="1"/>
  <c r="AB83" i="4" s="1"/>
  <c r="AJ109" i="4"/>
  <c r="AK109" i="4" s="1"/>
  <c r="AL109" i="4" s="1"/>
  <c r="Z111" i="4"/>
  <c r="AA111" i="4" s="1"/>
  <c r="AB111" i="4" s="1"/>
  <c r="AE114" i="4"/>
  <c r="AF114" i="4" s="1"/>
  <c r="AG114" i="4" s="1"/>
  <c r="AO116" i="4"/>
  <c r="AP116" i="4" s="1"/>
  <c r="AQ116" i="4" s="1"/>
  <c r="Z117" i="4"/>
  <c r="AA117" i="4" s="1"/>
  <c r="AB117" i="4" s="1"/>
  <c r="Z119" i="4"/>
  <c r="AA119" i="4" s="1"/>
  <c r="AB119" i="4" s="1"/>
  <c r="Z73" i="4"/>
  <c r="AA73" i="4" s="1"/>
  <c r="AB73" i="4" s="1"/>
  <c r="Z77" i="4"/>
  <c r="AA77" i="4" s="1"/>
  <c r="AB77" i="4" s="1"/>
  <c r="AJ84" i="4"/>
  <c r="AK84" i="4" s="1"/>
  <c r="AL84" i="4" s="1"/>
  <c r="AJ94" i="4"/>
  <c r="AK94" i="4" s="1"/>
  <c r="AL94" i="4" s="1"/>
  <c r="AJ98" i="4"/>
  <c r="AK98" i="4" s="1"/>
  <c r="AL98" i="4" s="1"/>
  <c r="Z100" i="4"/>
  <c r="AA100" i="4" s="1"/>
  <c r="AB100" i="4" s="1"/>
  <c r="AE103" i="4"/>
  <c r="AF103" i="4" s="1"/>
  <c r="AG103" i="4" s="1"/>
  <c r="AJ106" i="4"/>
  <c r="AK106" i="4" s="1"/>
  <c r="AL106" i="4" s="1"/>
  <c r="AT110" i="4"/>
  <c r="AU110" i="4" s="1"/>
  <c r="AV110" i="4" s="1"/>
  <c r="AT114" i="4"/>
  <c r="AU114" i="4" s="1"/>
  <c r="AV114" i="4" s="1"/>
  <c r="AO115" i="4"/>
  <c r="AP115" i="4" s="1"/>
  <c r="AQ115" i="4" s="1"/>
  <c r="AT118" i="4"/>
  <c r="AU118" i="4" s="1"/>
  <c r="AV118" i="4" s="1"/>
  <c r="AE125" i="4"/>
  <c r="AF125" i="4" s="1"/>
  <c r="AG125" i="4" s="1"/>
  <c r="AT92" i="4"/>
  <c r="AU92" i="4" s="1"/>
  <c r="AV92" i="4" s="1"/>
  <c r="AO93" i="4"/>
  <c r="AP93" i="4" s="1"/>
  <c r="AQ93" i="4" s="1"/>
  <c r="AE122" i="4"/>
  <c r="AF122" i="4" s="1"/>
  <c r="AG122" i="4" s="1"/>
  <c r="AJ123" i="4"/>
  <c r="AK123" i="4" s="1"/>
  <c r="AL123" i="4" s="1"/>
  <c r="AE86" i="4"/>
  <c r="AF86" i="4" s="1"/>
  <c r="AG86" i="4" s="1"/>
  <c r="AJ89" i="4"/>
  <c r="AK89" i="4" s="1"/>
  <c r="AL89" i="4" s="1"/>
  <c r="AT97" i="4"/>
  <c r="AU97" i="4" s="1"/>
  <c r="AV97" i="4" s="1"/>
  <c r="AO86" i="4"/>
  <c r="AP86" i="4" s="1"/>
  <c r="AQ86" i="4" s="1"/>
  <c r="Z91" i="4"/>
  <c r="AA91" i="4" s="1"/>
  <c r="AB91" i="4" s="1"/>
  <c r="AT91" i="4"/>
  <c r="AU91" i="4" s="1"/>
  <c r="AV91" i="4" s="1"/>
  <c r="AJ93" i="4"/>
  <c r="AK93" i="4" s="1"/>
  <c r="AL93" i="4" s="1"/>
  <c r="Z95" i="4"/>
  <c r="AA95" i="4" s="1"/>
  <c r="AB95" i="4" s="1"/>
  <c r="AJ101" i="4"/>
  <c r="AK101" i="4" s="1"/>
  <c r="AL101" i="4" s="1"/>
  <c r="AO104" i="4"/>
  <c r="AP104" i="4" s="1"/>
  <c r="AQ104" i="4" s="1"/>
  <c r="AE106" i="4"/>
  <c r="AF106" i="4" s="1"/>
  <c r="AG106" i="4" s="1"/>
  <c r="Z107" i="4"/>
  <c r="AA107" i="4" s="1"/>
  <c r="AB107" i="4" s="1"/>
  <c r="AT107" i="4"/>
  <c r="AU107" i="4" s="1"/>
  <c r="AV107" i="4" s="1"/>
  <c r="Z113" i="4"/>
  <c r="AA113" i="4" s="1"/>
  <c r="AB113" i="4" s="1"/>
  <c r="AJ115" i="4"/>
  <c r="AK115" i="4" s="1"/>
  <c r="AL115" i="4" s="1"/>
  <c r="AE84" i="4"/>
  <c r="AF84" i="4" s="1"/>
  <c r="AG84" i="4" s="1"/>
  <c r="Z75" i="4"/>
  <c r="AA75" i="4" s="1"/>
  <c r="AB75" i="4" s="1"/>
  <c r="AT75" i="4"/>
  <c r="AU75" i="4" s="1"/>
  <c r="AV75" i="4" s="1"/>
  <c r="AO76" i="4"/>
  <c r="AP76" i="4" s="1"/>
  <c r="AQ76" i="4" s="1"/>
  <c r="AT99" i="4"/>
  <c r="AU99" i="4" s="1"/>
  <c r="AV99" i="4" s="1"/>
  <c r="Z121" i="4"/>
  <c r="AA121" i="4" s="1"/>
  <c r="AB121" i="4" s="1"/>
  <c r="AT121" i="4"/>
  <c r="AU121" i="4" s="1"/>
  <c r="AV121" i="4" s="1"/>
  <c r="AO122" i="4"/>
  <c r="AP122" i="4" s="1"/>
  <c r="AQ122" i="4" s="1"/>
  <c r="AE126" i="4"/>
  <c r="AF126" i="4" s="1"/>
  <c r="AG126" i="4" s="1"/>
  <c r="AT89" i="4"/>
  <c r="AU89" i="4" s="1"/>
  <c r="AV89" i="4" s="1"/>
  <c r="AE92" i="4"/>
  <c r="AF92" i="4" s="1"/>
  <c r="AG92" i="4" s="1"/>
  <c r="AO95" i="4"/>
  <c r="AP95" i="4" s="1"/>
  <c r="AQ95" i="4" s="1"/>
  <c r="AT96" i="4"/>
  <c r="AU96" i="4" s="1"/>
  <c r="AV96" i="4" s="1"/>
  <c r="AJ86" i="4"/>
  <c r="AK86" i="4" s="1"/>
  <c r="AL86" i="4" s="1"/>
  <c r="AT86" i="4"/>
  <c r="AU86" i="4" s="1"/>
  <c r="AV86" i="4" s="1"/>
  <c r="AE87" i="4"/>
  <c r="AF87" i="4" s="1"/>
  <c r="AG87" i="4" s="1"/>
  <c r="AO87" i="4"/>
  <c r="AP87" i="4" s="1"/>
  <c r="AQ87" i="4" s="1"/>
  <c r="AT88" i="4"/>
  <c r="AU88" i="4" s="1"/>
  <c r="AV88" i="4" s="1"/>
  <c r="AO111" i="4"/>
  <c r="AP111" i="4" s="1"/>
  <c r="AQ111" i="4" s="1"/>
  <c r="AT73" i="4"/>
  <c r="AU73" i="4" s="1"/>
  <c r="AV73" i="4" s="1"/>
  <c r="Z78" i="4"/>
  <c r="AA78" i="4" s="1"/>
  <c r="AB78" i="4" s="1"/>
  <c r="AJ91" i="4"/>
  <c r="AK91" i="4" s="1"/>
  <c r="AL91" i="4" s="1"/>
  <c r="Z108" i="4"/>
  <c r="AA108" i="4" s="1"/>
  <c r="AB108" i="4" s="1"/>
  <c r="AT122" i="4"/>
  <c r="AU122" i="4" s="1"/>
  <c r="AV122" i="4" s="1"/>
  <c r="AO73" i="4"/>
  <c r="AP73" i="4" s="1"/>
  <c r="AQ73" i="4" s="1"/>
  <c r="AE78" i="4"/>
  <c r="AF78" i="4" s="1"/>
  <c r="AG78" i="4" s="1"/>
  <c r="AO78" i="4"/>
  <c r="AP78" i="4" s="1"/>
  <c r="AQ78" i="4" s="1"/>
  <c r="Z79" i="4"/>
  <c r="AA79" i="4" s="1"/>
  <c r="AB79" i="4" s="1"/>
  <c r="AT79" i="4"/>
  <c r="AU79" i="4" s="1"/>
  <c r="AV79" i="4" s="1"/>
  <c r="AO80" i="4"/>
  <c r="AP80" i="4" s="1"/>
  <c r="AQ80" i="4" s="1"/>
  <c r="Z81" i="4"/>
  <c r="AA81" i="4" s="1"/>
  <c r="AB81" i="4" s="1"/>
  <c r="AJ83" i="4"/>
  <c r="AK83" i="4" s="1"/>
  <c r="AL83" i="4" s="1"/>
  <c r="AE98" i="4"/>
  <c r="AF98" i="4" s="1"/>
  <c r="AG98" i="4" s="1"/>
  <c r="AT100" i="4"/>
  <c r="AU100" i="4" s="1"/>
  <c r="AV100" i="4" s="1"/>
  <c r="AJ116" i="4"/>
  <c r="AK116" i="4" s="1"/>
  <c r="AL116" i="4" s="1"/>
  <c r="AJ125" i="4"/>
  <c r="AK125" i="4" s="1"/>
  <c r="AL125" i="4" s="1"/>
  <c r="AE109" i="4"/>
  <c r="AF109" i="4" s="1"/>
  <c r="AG109" i="4" s="1"/>
  <c r="Z112" i="4"/>
  <c r="AA112" i="4" s="1"/>
  <c r="AB112" i="4" s="1"/>
  <c r="Z115" i="4"/>
  <c r="AA115" i="4" s="1"/>
  <c r="AB115" i="4" s="1"/>
  <c r="AT115" i="4"/>
  <c r="AU115" i="4" s="1"/>
  <c r="AV115" i="4" s="1"/>
  <c r="AE116" i="4"/>
  <c r="AF116" i="4" s="1"/>
  <c r="AG116" i="4" s="1"/>
  <c r="AT125" i="4"/>
  <c r="AU125" i="4" s="1"/>
  <c r="AV125" i="4" s="1"/>
  <c r="AJ127" i="4"/>
  <c r="AK127" i="4" s="1"/>
  <c r="AL127" i="4" s="1"/>
  <c r="AT127" i="4"/>
  <c r="AU127" i="4" s="1"/>
  <c r="AV127" i="4" s="1"/>
  <c r="Z102" i="4"/>
  <c r="AA102" i="4" s="1"/>
  <c r="AB102" i="4" s="1"/>
  <c r="AJ102" i="4"/>
  <c r="AK102" i="4" s="1"/>
  <c r="AL102" i="4" s="1"/>
  <c r="AE104" i="4"/>
  <c r="AF104" i="4" s="1"/>
  <c r="AG104" i="4" s="1"/>
  <c r="Z105" i="4"/>
  <c r="AA105" i="4" s="1"/>
  <c r="AB105" i="4" s="1"/>
  <c r="AE107" i="4"/>
  <c r="AF107" i="4" s="1"/>
  <c r="AG107" i="4" s="1"/>
  <c r="AJ117" i="4"/>
  <c r="AK117" i="4" s="1"/>
  <c r="AL117" i="4" s="1"/>
  <c r="AE118" i="4"/>
  <c r="AF118" i="4" s="1"/>
  <c r="AG118" i="4" s="1"/>
  <c r="AJ119" i="4"/>
  <c r="AK119" i="4" s="1"/>
  <c r="AL119" i="4" s="1"/>
  <c r="AT119" i="4"/>
  <c r="AU119" i="4" s="1"/>
  <c r="AV119" i="4" s="1"/>
  <c r="AO74" i="4"/>
  <c r="AP74" i="4" s="1"/>
  <c r="AQ74" i="4" s="1"/>
  <c r="AJ75" i="4"/>
  <c r="AK75" i="4" s="1"/>
  <c r="AL75" i="4" s="1"/>
  <c r="AE76" i="4"/>
  <c r="AF76" i="4" s="1"/>
  <c r="AG76" i="4" s="1"/>
  <c r="Z82" i="4"/>
  <c r="AA82" i="4" s="1"/>
  <c r="AB82" i="4" s="1"/>
  <c r="AJ82" i="4"/>
  <c r="AK82" i="4" s="1"/>
  <c r="AL82" i="4" s="1"/>
  <c r="AT82" i="4"/>
  <c r="AU82" i="4" s="1"/>
  <c r="AV82" i="4" s="1"/>
  <c r="AJ85" i="4"/>
  <c r="AK85" i="4" s="1"/>
  <c r="AL85" i="4" s="1"/>
  <c r="AT93" i="4"/>
  <c r="AU93" i="4" s="1"/>
  <c r="AV93" i="4" s="1"/>
  <c r="AO98" i="4"/>
  <c r="AP98" i="4" s="1"/>
  <c r="AQ98" i="4" s="1"/>
  <c r="AJ73" i="4"/>
  <c r="AK73" i="4" s="1"/>
  <c r="AL73" i="4" s="1"/>
  <c r="AJ78" i="4"/>
  <c r="AK78" i="4" s="1"/>
  <c r="AL78" i="4" s="1"/>
  <c r="AT80" i="4"/>
  <c r="AU80" i="4" s="1"/>
  <c r="AV80" i="4" s="1"/>
  <c r="AO83" i="4"/>
  <c r="AP83" i="4" s="1"/>
  <c r="AQ83" i="4" s="1"/>
  <c r="Z84" i="4"/>
  <c r="AA84" i="4" s="1"/>
  <c r="AB84" i="4" s="1"/>
  <c r="Z87" i="4"/>
  <c r="AA87" i="4" s="1"/>
  <c r="AB87" i="4" s="1"/>
  <c r="AJ87" i="4"/>
  <c r="AK87" i="4" s="1"/>
  <c r="AL87" i="4" s="1"/>
  <c r="AT87" i="4"/>
  <c r="AU87" i="4" s="1"/>
  <c r="AV87" i="4" s="1"/>
  <c r="AE91" i="4"/>
  <c r="AF91" i="4" s="1"/>
  <c r="AG91" i="4" s="1"/>
  <c r="Z92" i="4"/>
  <c r="AA92" i="4" s="1"/>
  <c r="AB92" i="4" s="1"/>
  <c r="AJ95" i="4"/>
  <c r="AK95" i="4" s="1"/>
  <c r="AL95" i="4" s="1"/>
  <c r="AE96" i="4"/>
  <c r="AF96" i="4" s="1"/>
  <c r="AG96" i="4" s="1"/>
  <c r="AJ97" i="4"/>
  <c r="AK97" i="4" s="1"/>
  <c r="AL97" i="4" s="1"/>
  <c r="AE99" i="4"/>
  <c r="AF99" i="4" s="1"/>
  <c r="AG99" i="4" s="1"/>
  <c r="AE100" i="4"/>
  <c r="AF100" i="4" s="1"/>
  <c r="AG100" i="4" s="1"/>
  <c r="Z101" i="4"/>
  <c r="AA101" i="4" s="1"/>
  <c r="AB101" i="4" s="1"/>
  <c r="AT101" i="4"/>
  <c r="AU101" i="4" s="1"/>
  <c r="AV101" i="4" s="1"/>
  <c r="AO102" i="4"/>
  <c r="AP102" i="4" s="1"/>
  <c r="AQ102" i="4" s="1"/>
  <c r="AT103" i="4"/>
  <c r="AU103" i="4" s="1"/>
  <c r="AV103" i="4" s="1"/>
  <c r="AT104" i="4"/>
  <c r="AU104" i="4" s="1"/>
  <c r="AV104" i="4" s="1"/>
  <c r="Z109" i="4"/>
  <c r="AA109" i="4" s="1"/>
  <c r="AB109" i="4" s="1"/>
  <c r="Z110" i="4"/>
  <c r="AA110" i="4" s="1"/>
  <c r="AB110" i="4" s="1"/>
  <c r="AE112" i="4"/>
  <c r="AF112" i="4" s="1"/>
  <c r="AG112" i="4" s="1"/>
  <c r="AE113" i="4"/>
  <c r="AF113" i="4" s="1"/>
  <c r="AG113" i="4" s="1"/>
  <c r="AE124" i="4"/>
  <c r="AF124" i="4" s="1"/>
  <c r="AG124" i="4" s="1"/>
  <c r="Z125" i="4"/>
  <c r="AA125" i="4" s="1"/>
  <c r="AB125" i="4" s="1"/>
  <c r="AU76" i="6"/>
  <c r="AV76" i="6" s="1"/>
  <c r="AW76" i="6" s="1"/>
  <c r="BE76" i="6"/>
  <c r="BF76" i="6" s="1"/>
  <c r="BG76" i="6" s="1"/>
  <c r="AP83" i="6"/>
  <c r="AQ83" i="6" s="1"/>
  <c r="AR83" i="6" s="1"/>
  <c r="AK86" i="6"/>
  <c r="AL86" i="6" s="1"/>
  <c r="AM86" i="6" s="1"/>
  <c r="AU102" i="6"/>
  <c r="AV102" i="6" s="1"/>
  <c r="AW102" i="6" s="1"/>
  <c r="AP75" i="6"/>
  <c r="AQ75" i="6" s="1"/>
  <c r="AR75" i="6" s="1"/>
  <c r="AP81" i="6"/>
  <c r="AQ81" i="6" s="1"/>
  <c r="AR81" i="6" s="1"/>
  <c r="AZ81" i="6"/>
  <c r="BA81" i="6" s="1"/>
  <c r="BB81" i="6" s="1"/>
  <c r="AP87" i="6"/>
  <c r="AQ87" i="6" s="1"/>
  <c r="AR87" i="6" s="1"/>
  <c r="AZ90" i="6"/>
  <c r="BA90" i="6" s="1"/>
  <c r="BB90" i="6" s="1"/>
  <c r="AZ91" i="6"/>
  <c r="BA91" i="6" s="1"/>
  <c r="BB91" i="6" s="1"/>
  <c r="BE103" i="6"/>
  <c r="BF103" i="6" s="1"/>
  <c r="BG103" i="6" s="1"/>
  <c r="AK114" i="6"/>
  <c r="AL114" i="6" s="1"/>
  <c r="AM114" i="6" s="1"/>
  <c r="AK117" i="6"/>
  <c r="AL117" i="6" s="1"/>
  <c r="AM117" i="6" s="1"/>
  <c r="AU118" i="6"/>
  <c r="AV118" i="6" s="1"/>
  <c r="AW118" i="6" s="1"/>
  <c r="AZ79" i="6"/>
  <c r="BA79" i="6" s="1"/>
  <c r="BB79" i="6" s="1"/>
  <c r="AK80" i="6"/>
  <c r="AL80" i="6" s="1"/>
  <c r="AM80" i="6" s="1"/>
  <c r="AU85" i="6"/>
  <c r="AV85" i="6" s="1"/>
  <c r="AW85" i="6" s="1"/>
  <c r="AU101" i="6"/>
  <c r="AV101" i="6" s="1"/>
  <c r="AW101" i="6" s="1"/>
  <c r="AU105" i="6"/>
  <c r="AV105" i="6" s="1"/>
  <c r="AW105" i="6" s="1"/>
  <c r="AK108" i="6"/>
  <c r="AL108" i="6" s="1"/>
  <c r="AM108" i="6" s="1"/>
  <c r="AU108" i="6"/>
  <c r="AV108" i="6" s="1"/>
  <c r="AW108" i="6" s="1"/>
  <c r="AK111" i="6"/>
  <c r="AL111" i="6" s="1"/>
  <c r="AM111" i="6" s="1"/>
  <c r="BE82" i="6"/>
  <c r="BF82" i="6" s="1"/>
  <c r="BG82" i="6" s="1"/>
  <c r="AZ85" i="6"/>
  <c r="BA85" i="6" s="1"/>
  <c r="BB85" i="6" s="1"/>
  <c r="AU86" i="6"/>
  <c r="AV86" i="6" s="1"/>
  <c r="AW86" i="6" s="1"/>
  <c r="AK93" i="6"/>
  <c r="AL93" i="6" s="1"/>
  <c r="AM93" i="6" s="1"/>
  <c r="AU107" i="6"/>
  <c r="AV107" i="6" s="1"/>
  <c r="AW107" i="6" s="1"/>
  <c r="AK118" i="6"/>
  <c r="AL118" i="6" s="1"/>
  <c r="AM118" i="6" s="1"/>
  <c r="BE120" i="6"/>
  <c r="BF120" i="6" s="1"/>
  <c r="BG120" i="6" s="1"/>
  <c r="AP124" i="6"/>
  <c r="AQ124" i="6" s="1"/>
  <c r="AR124" i="6" s="1"/>
  <c r="BE85" i="6"/>
  <c r="BF85" i="6" s="1"/>
  <c r="BG85" i="6" s="1"/>
  <c r="BE88" i="6"/>
  <c r="BF88" i="6" s="1"/>
  <c r="BG88" i="6" s="1"/>
  <c r="AP89" i="6"/>
  <c r="AQ89" i="6" s="1"/>
  <c r="AR89" i="6" s="1"/>
  <c r="BE89" i="6"/>
  <c r="BF89" i="6" s="1"/>
  <c r="BG89" i="6" s="1"/>
  <c r="AK92" i="6"/>
  <c r="AL92" i="6" s="1"/>
  <c r="AM92" i="6" s="1"/>
  <c r="AU92" i="6"/>
  <c r="AV92" i="6" s="1"/>
  <c r="AW92" i="6" s="1"/>
  <c r="BE92" i="6"/>
  <c r="BF92" i="6" s="1"/>
  <c r="BG92" i="6" s="1"/>
  <c r="BE95" i="6"/>
  <c r="BF95" i="6" s="1"/>
  <c r="BG95" i="6" s="1"/>
  <c r="AZ97" i="6"/>
  <c r="BA97" i="6" s="1"/>
  <c r="BB97" i="6" s="1"/>
  <c r="AZ98" i="6"/>
  <c r="BA98" i="6" s="1"/>
  <c r="BB98" i="6" s="1"/>
  <c r="BE99" i="6"/>
  <c r="BF99" i="6" s="1"/>
  <c r="BG99" i="6" s="1"/>
  <c r="BE100" i="6"/>
  <c r="BF100" i="6" s="1"/>
  <c r="BG100" i="6" s="1"/>
  <c r="BE101" i="6"/>
  <c r="BF101" i="6" s="1"/>
  <c r="BG101" i="6" s="1"/>
  <c r="BE107" i="6"/>
  <c r="BF107" i="6" s="1"/>
  <c r="BG107" i="6" s="1"/>
  <c r="AU109" i="6"/>
  <c r="AV109" i="6" s="1"/>
  <c r="AW109" i="6" s="1"/>
  <c r="AK112" i="6"/>
  <c r="AL112" i="6" s="1"/>
  <c r="AM112" i="6" s="1"/>
  <c r="AP113" i="6"/>
  <c r="AQ113" i="6" s="1"/>
  <c r="AR113" i="6" s="1"/>
  <c r="AP115" i="6"/>
  <c r="AQ115" i="6" s="1"/>
  <c r="AR115" i="6" s="1"/>
  <c r="AK116" i="6"/>
  <c r="AL116" i="6" s="1"/>
  <c r="AM116" i="6" s="1"/>
  <c r="AP120" i="6"/>
  <c r="AQ120" i="6" s="1"/>
  <c r="AR120" i="6" s="1"/>
  <c r="AK125" i="6"/>
  <c r="AL125" i="6" s="1"/>
  <c r="AM125" i="6" s="1"/>
  <c r="AU125" i="6"/>
  <c r="AV125" i="6" s="1"/>
  <c r="AW125" i="6" s="1"/>
  <c r="AP127" i="6"/>
  <c r="AQ127" i="6" s="1"/>
  <c r="AR127" i="6" s="1"/>
  <c r="BE130" i="6"/>
  <c r="BF130" i="6" s="1"/>
  <c r="BG130" i="6" s="1"/>
  <c r="AK132" i="6"/>
  <c r="AL132" i="6" s="1"/>
  <c r="AM132" i="6" s="1"/>
  <c r="AK135" i="6"/>
  <c r="AL135" i="6" s="1"/>
  <c r="AM135" i="6" s="1"/>
  <c r="BE135" i="6"/>
  <c r="BF135" i="6" s="1"/>
  <c r="BG135" i="6" s="1"/>
  <c r="AP138" i="6"/>
  <c r="AQ138" i="6" s="1"/>
  <c r="AR138" i="6" s="1"/>
  <c r="AK139" i="6"/>
  <c r="AL139" i="6" s="1"/>
  <c r="AM139" i="6" s="1"/>
  <c r="AU141" i="6"/>
  <c r="AV141" i="6" s="1"/>
  <c r="AW141" i="6" s="1"/>
  <c r="AP142" i="6"/>
  <c r="AQ142" i="6" s="1"/>
  <c r="AR142" i="6" s="1"/>
  <c r="AP144" i="6"/>
  <c r="AQ144" i="6" s="1"/>
  <c r="AR144" i="6" s="1"/>
  <c r="AK149" i="6"/>
  <c r="AL149" i="6" s="1"/>
  <c r="AM149" i="6" s="1"/>
  <c r="AU149" i="6"/>
  <c r="AV149" i="6" s="1"/>
  <c r="AW149" i="6" s="1"/>
  <c r="AU120" i="6"/>
  <c r="AV120" i="6" s="1"/>
  <c r="AW120" i="6" s="1"/>
  <c r="AK121" i="6"/>
  <c r="AL121" i="6" s="1"/>
  <c r="AM121" i="6" s="1"/>
  <c r="AU121" i="6"/>
  <c r="AV121" i="6" s="1"/>
  <c r="AW121" i="6" s="1"/>
  <c r="AU127" i="6"/>
  <c r="AV127" i="6" s="1"/>
  <c r="AW127" i="6" s="1"/>
  <c r="AZ130" i="6"/>
  <c r="BA130" i="6" s="1"/>
  <c r="BB130" i="6" s="1"/>
  <c r="AK146" i="6"/>
  <c r="AL146" i="6" s="1"/>
  <c r="AM146" i="6" s="1"/>
  <c r="AU147" i="6"/>
  <c r="AV147" i="6" s="1"/>
  <c r="AW147" i="6" s="1"/>
  <c r="BE147" i="6"/>
  <c r="BF147" i="6" s="1"/>
  <c r="BG147" i="6" s="1"/>
  <c r="BE148" i="6"/>
  <c r="BF148" i="6" s="1"/>
  <c r="BG148" i="6" s="1"/>
  <c r="AK87" i="6"/>
  <c r="AL87" i="6" s="1"/>
  <c r="AM87" i="6" s="1"/>
  <c r="AU89" i="6"/>
  <c r="AV89" i="6" s="1"/>
  <c r="AW89" i="6" s="1"/>
  <c r="AZ89" i="6"/>
  <c r="BA89" i="6" s="1"/>
  <c r="BB89" i="6" s="1"/>
  <c r="AZ92" i="6"/>
  <c r="BA92" i="6" s="1"/>
  <c r="BB92" i="6" s="1"/>
  <c r="AP95" i="6"/>
  <c r="AQ95" i="6" s="1"/>
  <c r="AR95" i="6" s="1"/>
  <c r="AZ95" i="6"/>
  <c r="BA95" i="6" s="1"/>
  <c r="BB95" i="6" s="1"/>
  <c r="AP96" i="6"/>
  <c r="AQ96" i="6" s="1"/>
  <c r="AR96" i="6" s="1"/>
  <c r="AU98" i="6"/>
  <c r="AV98" i="6" s="1"/>
  <c r="AW98" i="6" s="1"/>
  <c r="BE98" i="6"/>
  <c r="BF98" i="6" s="1"/>
  <c r="BG98" i="6" s="1"/>
  <c r="AP99" i="6"/>
  <c r="AQ99" i="6" s="1"/>
  <c r="AR99" i="6" s="1"/>
  <c r="AP101" i="6"/>
  <c r="AQ101" i="6" s="1"/>
  <c r="AR101" i="6" s="1"/>
  <c r="AK103" i="6"/>
  <c r="AL103" i="6" s="1"/>
  <c r="AM103" i="6" s="1"/>
  <c r="AU104" i="6"/>
  <c r="AV104" i="6" s="1"/>
  <c r="AW104" i="6" s="1"/>
  <c r="BE105" i="6"/>
  <c r="BF105" i="6" s="1"/>
  <c r="BG105" i="6" s="1"/>
  <c r="AP107" i="6"/>
  <c r="AQ107" i="6" s="1"/>
  <c r="AR107" i="6" s="1"/>
  <c r="AP108" i="6"/>
  <c r="AQ108" i="6" s="1"/>
  <c r="AR108" i="6" s="1"/>
  <c r="AU110" i="6"/>
  <c r="AV110" i="6" s="1"/>
  <c r="AW110" i="6" s="1"/>
  <c r="AU111" i="6"/>
  <c r="AV111" i="6" s="1"/>
  <c r="AW111" i="6" s="1"/>
  <c r="AP112" i="6"/>
  <c r="AQ112" i="6" s="1"/>
  <c r="AR112" i="6" s="1"/>
  <c r="AZ112" i="6"/>
  <c r="BA112" i="6" s="1"/>
  <c r="BB112" i="6" s="1"/>
  <c r="AU115" i="6"/>
  <c r="AV115" i="6" s="1"/>
  <c r="AW115" i="6" s="1"/>
  <c r="AP118" i="6"/>
  <c r="AQ118" i="6" s="1"/>
  <c r="AR118" i="6" s="1"/>
  <c r="AZ119" i="6"/>
  <c r="BA119" i="6" s="1"/>
  <c r="BB119" i="6" s="1"/>
  <c r="AK120" i="6"/>
  <c r="AL120" i="6" s="1"/>
  <c r="AM120" i="6" s="1"/>
  <c r="AZ120" i="6"/>
  <c r="BA120" i="6" s="1"/>
  <c r="BB120" i="6" s="1"/>
  <c r="BE121" i="6"/>
  <c r="BF121" i="6" s="1"/>
  <c r="BG121" i="6" s="1"/>
  <c r="AU124" i="6"/>
  <c r="AV124" i="6" s="1"/>
  <c r="AW124" i="6" s="1"/>
  <c r="AZ126" i="6"/>
  <c r="BA126" i="6" s="1"/>
  <c r="BB126" i="6" s="1"/>
  <c r="AK128" i="6"/>
  <c r="AL128" i="6" s="1"/>
  <c r="AM128" i="6" s="1"/>
  <c r="BE128" i="6"/>
  <c r="BF128" i="6" s="1"/>
  <c r="BG128" i="6" s="1"/>
  <c r="AZ129" i="6"/>
  <c r="BA129" i="6" s="1"/>
  <c r="BB129" i="6" s="1"/>
  <c r="AU133" i="6"/>
  <c r="AV133" i="6" s="1"/>
  <c r="AW133" i="6" s="1"/>
  <c r="AK134" i="6"/>
  <c r="AL134" i="6" s="1"/>
  <c r="AM134" i="6" s="1"/>
  <c r="AU134" i="6"/>
  <c r="AV134" i="6" s="1"/>
  <c r="AW134" i="6" s="1"/>
  <c r="AP137" i="6"/>
  <c r="AQ137" i="6" s="1"/>
  <c r="AR137" i="6" s="1"/>
  <c r="AZ137" i="6"/>
  <c r="BA137" i="6" s="1"/>
  <c r="BB137" i="6" s="1"/>
  <c r="AU140" i="6"/>
  <c r="AV140" i="6" s="1"/>
  <c r="AW140" i="6" s="1"/>
  <c r="BE140" i="6"/>
  <c r="BF140" i="6" s="1"/>
  <c r="BG140" i="6" s="1"/>
  <c r="AZ143" i="6"/>
  <c r="BA143" i="6" s="1"/>
  <c r="BB143" i="6" s="1"/>
  <c r="BE145" i="6"/>
  <c r="BF145" i="6" s="1"/>
  <c r="BG145" i="6" s="1"/>
  <c r="AP146" i="6"/>
  <c r="AQ146" i="6" s="1"/>
  <c r="AR146" i="6" s="1"/>
  <c r="BE146" i="6"/>
  <c r="BF146" i="6" s="1"/>
  <c r="BG146" i="6" s="1"/>
  <c r="AP149" i="6"/>
  <c r="AQ149" i="6" s="1"/>
  <c r="AR149" i="6" s="1"/>
  <c r="AP135" i="6"/>
  <c r="AQ135" i="6" s="1"/>
  <c r="AR135" i="6" s="1"/>
  <c r="AK136" i="6"/>
  <c r="AL136" i="6" s="1"/>
  <c r="AM136" i="6" s="1"/>
  <c r="AU142" i="6"/>
  <c r="AV142" i="6" s="1"/>
  <c r="AW142" i="6" s="1"/>
  <c r="AP150" i="6"/>
  <c r="AQ150" i="6" s="1"/>
  <c r="AR150" i="6" s="1"/>
  <c r="BE150" i="6"/>
  <c r="BF150" i="6" s="1"/>
  <c r="BG150" i="6" s="1"/>
  <c r="AU138" i="6"/>
  <c r="AV138" i="6" s="1"/>
  <c r="AW138" i="6" s="1"/>
  <c r="AP139" i="6"/>
  <c r="AQ139" i="6" s="1"/>
  <c r="AR139" i="6" s="1"/>
  <c r="AU144" i="6"/>
  <c r="AV144" i="6" s="1"/>
  <c r="AW144" i="6" s="1"/>
  <c r="BE136" i="6"/>
  <c r="BF136" i="6" s="1"/>
  <c r="BG136" i="6" s="1"/>
  <c r="AK140" i="6"/>
  <c r="AL140" i="6" s="1"/>
  <c r="AM140" i="6" s="1"/>
  <c r="AP143" i="6"/>
  <c r="AQ143" i="6" s="1"/>
  <c r="AR143" i="6" s="1"/>
  <c r="AK147" i="6"/>
  <c r="AL147" i="6" s="1"/>
  <c r="AM147" i="6" s="1"/>
  <c r="AZ141" i="6"/>
  <c r="BA141" i="6" s="1"/>
  <c r="BB141" i="6" s="1"/>
  <c r="AZ144" i="6"/>
  <c r="BA144" i="6" s="1"/>
  <c r="BB144" i="6" s="1"/>
  <c r="AZ147" i="6"/>
  <c r="BA147" i="6" s="1"/>
  <c r="BB147" i="6" s="1"/>
  <c r="AU145" i="6"/>
  <c r="AV145" i="6" s="1"/>
  <c r="AW145" i="6" s="1"/>
  <c r="AZ148" i="6"/>
  <c r="BA148" i="6" s="1"/>
  <c r="BB148" i="6" s="1"/>
  <c r="BE75" i="6"/>
  <c r="BF75" i="6" s="1"/>
  <c r="BG75" i="6" s="1"/>
  <c r="AU77" i="6"/>
  <c r="AV77" i="6" s="1"/>
  <c r="AW77" i="6" s="1"/>
  <c r="AK79" i="6"/>
  <c r="AL79" i="6" s="1"/>
  <c r="AM79" i="6" s="1"/>
  <c r="AZ80" i="6"/>
  <c r="BA80" i="6" s="1"/>
  <c r="BB80" i="6" s="1"/>
  <c r="AP82" i="6"/>
  <c r="AQ82" i="6" s="1"/>
  <c r="AR82" i="6" s="1"/>
  <c r="BE83" i="6"/>
  <c r="BF83" i="6" s="1"/>
  <c r="BG83" i="6" s="1"/>
  <c r="AP125" i="6"/>
  <c r="AQ125" i="6" s="1"/>
  <c r="AR125" i="6" s="1"/>
  <c r="AK75" i="6"/>
  <c r="AL75" i="6" s="1"/>
  <c r="AM75" i="6" s="1"/>
  <c r="AZ76" i="6"/>
  <c r="BA76" i="6" s="1"/>
  <c r="BB76" i="6" s="1"/>
  <c r="AP78" i="6"/>
  <c r="AQ78" i="6" s="1"/>
  <c r="AR78" i="6" s="1"/>
  <c r="BE79" i="6"/>
  <c r="BF79" i="6" s="1"/>
  <c r="BG79" i="6" s="1"/>
  <c r="AU81" i="6"/>
  <c r="AV81" i="6" s="1"/>
  <c r="AW81" i="6" s="1"/>
  <c r="AK83" i="6"/>
  <c r="AL83" i="6" s="1"/>
  <c r="AM83" i="6" s="1"/>
  <c r="AZ84" i="6"/>
  <c r="BA84" i="6" s="1"/>
  <c r="BB84" i="6" s="1"/>
  <c r="AU112" i="6"/>
  <c r="AV112" i="6" s="1"/>
  <c r="AW112" i="6" s="1"/>
  <c r="AK131" i="6"/>
  <c r="AL131" i="6" s="1"/>
  <c r="AM131" i="6" s="1"/>
  <c r="BE86" i="6"/>
  <c r="BF86" i="6" s="1"/>
  <c r="BG86" i="6" s="1"/>
  <c r="AK90" i="6"/>
  <c r="AL90" i="6" s="1"/>
  <c r="AM90" i="6" s="1"/>
  <c r="AP93" i="6"/>
  <c r="AQ93" i="6" s="1"/>
  <c r="AR93" i="6" s="1"/>
  <c r="AU96" i="6"/>
  <c r="AV96" i="6" s="1"/>
  <c r="AW96" i="6" s="1"/>
  <c r="AZ99" i="6"/>
  <c r="BA99" i="6" s="1"/>
  <c r="BB99" i="6" s="1"/>
  <c r="BE102" i="6"/>
  <c r="BF102" i="6" s="1"/>
  <c r="BG102" i="6" s="1"/>
  <c r="AK106" i="6"/>
  <c r="AL106" i="6" s="1"/>
  <c r="AM106" i="6" s="1"/>
  <c r="AP109" i="6"/>
  <c r="AQ109" i="6" s="1"/>
  <c r="AR109" i="6" s="1"/>
  <c r="AK115" i="6"/>
  <c r="AL115" i="6" s="1"/>
  <c r="AM115" i="6" s="1"/>
  <c r="AK119" i="6"/>
  <c r="AL119" i="6" s="1"/>
  <c r="AM119" i="6" s="1"/>
  <c r="AK122" i="6"/>
  <c r="AL122" i="6" s="1"/>
  <c r="AM122" i="6" s="1"/>
  <c r="BE127" i="6"/>
  <c r="BF127" i="6" s="1"/>
  <c r="BG127" i="6" s="1"/>
  <c r="BE131" i="6"/>
  <c r="BF131" i="6" s="1"/>
  <c r="BG131" i="6" s="1"/>
  <c r="AZ87" i="6"/>
  <c r="BA87" i="6" s="1"/>
  <c r="BB87" i="6" s="1"/>
  <c r="BE90" i="6"/>
  <c r="BF90" i="6" s="1"/>
  <c r="BG90" i="6" s="1"/>
  <c r="AK94" i="6"/>
  <c r="AL94" i="6" s="1"/>
  <c r="AM94" i="6" s="1"/>
  <c r="AP97" i="6"/>
  <c r="AQ97" i="6" s="1"/>
  <c r="AR97" i="6" s="1"/>
  <c r="AU100" i="6"/>
  <c r="AV100" i="6" s="1"/>
  <c r="AW100" i="6" s="1"/>
  <c r="AZ103" i="6"/>
  <c r="BA103" i="6" s="1"/>
  <c r="BB103" i="6" s="1"/>
  <c r="BE106" i="6"/>
  <c r="BF106" i="6" s="1"/>
  <c r="BG106" i="6" s="1"/>
  <c r="AK110" i="6"/>
  <c r="AL110" i="6" s="1"/>
  <c r="AM110" i="6" s="1"/>
  <c r="BE111" i="6"/>
  <c r="BF111" i="6" s="1"/>
  <c r="BG111" i="6" s="1"/>
  <c r="BE115" i="6"/>
  <c r="BF115" i="6" s="1"/>
  <c r="BG115" i="6" s="1"/>
  <c r="BE118" i="6"/>
  <c r="BF118" i="6" s="1"/>
  <c r="BG118" i="6" s="1"/>
  <c r="AZ124" i="6"/>
  <c r="BA124" i="6" s="1"/>
  <c r="BB124" i="6" s="1"/>
  <c r="AZ128" i="6"/>
  <c r="BA128" i="6" s="1"/>
  <c r="BB128" i="6" s="1"/>
  <c r="AZ131" i="6"/>
  <c r="BA131" i="6" s="1"/>
  <c r="BB131" i="6" s="1"/>
  <c r="AU113" i="6"/>
  <c r="AV113" i="6" s="1"/>
  <c r="AW113" i="6" s="1"/>
  <c r="AZ116" i="6"/>
  <c r="BA116" i="6" s="1"/>
  <c r="BB116" i="6" s="1"/>
  <c r="BE119" i="6"/>
  <c r="BF119" i="6" s="1"/>
  <c r="BG119" i="6" s="1"/>
  <c r="AK123" i="6"/>
  <c r="AL123" i="6" s="1"/>
  <c r="AM123" i="6" s="1"/>
  <c r="AP126" i="6"/>
  <c r="AQ126" i="6" s="1"/>
  <c r="AR126" i="6" s="1"/>
  <c r="AU129" i="6"/>
  <c r="AV129" i="6" s="1"/>
  <c r="AW129" i="6" s="1"/>
  <c r="AZ132" i="6"/>
  <c r="BA132" i="6" s="1"/>
  <c r="BB132" i="6" s="1"/>
  <c r="Z114" i="4"/>
  <c r="AA114" i="4" s="1"/>
  <c r="AB114" i="4" s="1"/>
  <c r="AT116" i="4"/>
  <c r="AU116" i="4" s="1"/>
  <c r="AV116" i="4" s="1"/>
  <c r="AO126" i="4"/>
  <c r="AP126" i="4" s="1"/>
  <c r="AQ126" i="4" s="1"/>
  <c r="Z74" i="4"/>
  <c r="AA74" i="4" s="1"/>
  <c r="AB74" i="4" s="1"/>
  <c r="AE77" i="4"/>
  <c r="AF77" i="4" s="1"/>
  <c r="AG77" i="4" s="1"/>
  <c r="AO77" i="4"/>
  <c r="AP77" i="4" s="1"/>
  <c r="AQ77" i="4" s="1"/>
  <c r="AE80" i="4"/>
  <c r="AF80" i="4" s="1"/>
  <c r="AG80" i="4" s="1"/>
  <c r="AE83" i="4"/>
  <c r="AF83" i="4" s="1"/>
  <c r="AG83" i="4" s="1"/>
  <c r="AT85" i="4"/>
  <c r="AU85" i="4" s="1"/>
  <c r="AV85" i="4" s="1"/>
  <c r="Z88" i="4"/>
  <c r="AA88" i="4" s="1"/>
  <c r="AB88" i="4" s="1"/>
  <c r="AO89" i="4"/>
  <c r="AP89" i="4" s="1"/>
  <c r="AQ89" i="4" s="1"/>
  <c r="Z96" i="4"/>
  <c r="AA96" i="4" s="1"/>
  <c r="AB96" i="4" s="1"/>
  <c r="AE108" i="4"/>
  <c r="AF108" i="4" s="1"/>
  <c r="AG108" i="4" s="1"/>
  <c r="AO112" i="4"/>
  <c r="AP112" i="4" s="1"/>
  <c r="AQ112" i="4" s="1"/>
  <c r="AE123" i="4"/>
  <c r="AF123" i="4" s="1"/>
  <c r="AG123" i="4" s="1"/>
  <c r="AT123" i="4"/>
  <c r="AU123" i="4" s="1"/>
  <c r="AV123" i="4" s="1"/>
  <c r="AO124" i="4"/>
  <c r="AP124" i="4" s="1"/>
  <c r="AQ124" i="4" s="1"/>
  <c r="AE73" i="4"/>
  <c r="AF73" i="4" s="1"/>
  <c r="AG73" i="4" s="1"/>
  <c r="AE74" i="4"/>
  <c r="AF74" i="4" s="1"/>
  <c r="AG74" i="4" s="1"/>
  <c r="AJ76" i="4"/>
  <c r="AK76" i="4" s="1"/>
  <c r="AL76" i="4" s="1"/>
  <c r="AT78" i="4"/>
  <c r="AU78" i="4" s="1"/>
  <c r="AV78" i="4" s="1"/>
  <c r="Z80" i="4"/>
  <c r="AA80" i="4" s="1"/>
  <c r="AB80" i="4" s="1"/>
  <c r="AJ81" i="4"/>
  <c r="AK81" i="4" s="1"/>
  <c r="AL81" i="4" s="1"/>
  <c r="AT81" i="4"/>
  <c r="AU81" i="4" s="1"/>
  <c r="AV81" i="4" s="1"/>
  <c r="AO85" i="4"/>
  <c r="AP85" i="4" s="1"/>
  <c r="AQ85" i="4" s="1"/>
  <c r="Z89" i="4"/>
  <c r="AA89" i="4" s="1"/>
  <c r="AB89" i="4" s="1"/>
  <c r="AJ90" i="4"/>
  <c r="AK90" i="4" s="1"/>
  <c r="AL90" i="4" s="1"/>
  <c r="AJ92" i="4"/>
  <c r="AK92" i="4" s="1"/>
  <c r="AL92" i="4" s="1"/>
  <c r="Z93" i="4"/>
  <c r="AA93" i="4" s="1"/>
  <c r="AB93" i="4" s="1"/>
  <c r="AO94" i="4"/>
  <c r="AP94" i="4" s="1"/>
  <c r="AQ94" i="4" s="1"/>
  <c r="AO101" i="4"/>
  <c r="AP101" i="4" s="1"/>
  <c r="AQ101" i="4" s="1"/>
  <c r="AO103" i="4"/>
  <c r="AP103" i="4" s="1"/>
  <c r="AQ103" i="4" s="1"/>
  <c r="AE105" i="4"/>
  <c r="AF105" i="4" s="1"/>
  <c r="AG105" i="4" s="1"/>
  <c r="AT105" i="4"/>
  <c r="AU105" i="4" s="1"/>
  <c r="AV105" i="4" s="1"/>
  <c r="AT109" i="4"/>
  <c r="AU109" i="4" s="1"/>
  <c r="AV109" i="4" s="1"/>
  <c r="AJ110" i="4"/>
  <c r="AK110" i="4" s="1"/>
  <c r="AL110" i="4" s="1"/>
  <c r="AO114" i="4"/>
  <c r="AP114" i="4" s="1"/>
  <c r="AQ114" i="4" s="1"/>
  <c r="AE115" i="4"/>
  <c r="AF115" i="4" s="1"/>
  <c r="AG115" i="4" s="1"/>
  <c r="AT117" i="4"/>
  <c r="AU117" i="4" s="1"/>
  <c r="AV117" i="4" s="1"/>
  <c r="AO118" i="4"/>
  <c r="AP118" i="4" s="1"/>
  <c r="AQ118" i="4" s="1"/>
  <c r="AE120" i="4"/>
  <c r="AF120" i="4" s="1"/>
  <c r="AG120" i="4" s="1"/>
  <c r="AT74" i="4"/>
  <c r="AU74" i="4" s="1"/>
  <c r="AV74" i="4" s="1"/>
  <c r="AT77" i="4"/>
  <c r="AU77" i="4" s="1"/>
  <c r="AV77" i="4" s="1"/>
  <c r="AJ80" i="4"/>
  <c r="AK80" i="4" s="1"/>
  <c r="AL80" i="4" s="1"/>
  <c r="AT83" i="4"/>
  <c r="AU83" i="4" s="1"/>
  <c r="AV83" i="4" s="1"/>
  <c r="AE85" i="4"/>
  <c r="AF85" i="4" s="1"/>
  <c r="AG85" i="4" s="1"/>
  <c r="Z86" i="4"/>
  <c r="AA86" i="4" s="1"/>
  <c r="AB86" i="4" s="1"/>
  <c r="AE90" i="4"/>
  <c r="AF90" i="4" s="1"/>
  <c r="AG90" i="4" s="1"/>
  <c r="AE95" i="4"/>
  <c r="AF95" i="4" s="1"/>
  <c r="AG95" i="4" s="1"/>
  <c r="AT98" i="4"/>
  <c r="AU98" i="4" s="1"/>
  <c r="AV98" i="4" s="1"/>
  <c r="AJ99" i="4"/>
  <c r="AK99" i="4" s="1"/>
  <c r="AL99" i="4" s="1"/>
  <c r="AJ77" i="4"/>
  <c r="AK77" i="4" s="1"/>
  <c r="AL77" i="4" s="1"/>
  <c r="AE79" i="4"/>
  <c r="AF79" i="4" s="1"/>
  <c r="AG79" i="4" s="1"/>
  <c r="AO79" i="4"/>
  <c r="AP79" i="4" s="1"/>
  <c r="AQ79" i="4" s="1"/>
  <c r="AO84" i="4"/>
  <c r="AP84" i="4" s="1"/>
  <c r="AQ84" i="4" s="1"/>
  <c r="Z85" i="4"/>
  <c r="AA85" i="4" s="1"/>
  <c r="AB85" i="4" s="1"/>
  <c r="AO88" i="4"/>
  <c r="AP88" i="4" s="1"/>
  <c r="AQ88" i="4" s="1"/>
  <c r="Z90" i="4"/>
  <c r="AA90" i="4" s="1"/>
  <c r="AB90" i="4" s="1"/>
  <c r="AO92" i="4"/>
  <c r="AP92" i="4" s="1"/>
  <c r="AQ92" i="4" s="1"/>
  <c r="AE94" i="4"/>
  <c r="AF94" i="4" s="1"/>
  <c r="AG94" i="4" s="1"/>
  <c r="AT95" i="4"/>
  <c r="AU95" i="4" s="1"/>
  <c r="AV95" i="4" s="1"/>
  <c r="AO97" i="4"/>
  <c r="AP97" i="4" s="1"/>
  <c r="AQ97" i="4" s="1"/>
  <c r="AE102" i="4"/>
  <c r="AF102" i="4" s="1"/>
  <c r="AG102" i="4" s="1"/>
  <c r="Z104" i="4"/>
  <c r="AA104" i="4" s="1"/>
  <c r="AB104" i="4" s="1"/>
  <c r="AO106" i="4"/>
  <c r="AP106" i="4" s="1"/>
  <c r="AQ106" i="4" s="1"/>
  <c r="AT111" i="4"/>
  <c r="AU111" i="4" s="1"/>
  <c r="AV111" i="4" s="1"/>
  <c r="AJ112" i="4"/>
  <c r="AK112" i="4" s="1"/>
  <c r="AL112" i="4" s="1"/>
  <c r="AJ113" i="4"/>
  <c r="AK113" i="4" s="1"/>
  <c r="AL113" i="4" s="1"/>
  <c r="AT113" i="4"/>
  <c r="AU113" i="4" s="1"/>
  <c r="AV113" i="4" s="1"/>
  <c r="Z123" i="4"/>
  <c r="AA123" i="4" s="1"/>
  <c r="AB123" i="4" s="1"/>
  <c r="AT126" i="4"/>
  <c r="AU126" i="4" s="1"/>
  <c r="AV126" i="4" s="1"/>
  <c r="AE127" i="4"/>
  <c r="AF127" i="4" s="1"/>
  <c r="AG127" i="4" s="1"/>
  <c r="AO127" i="4"/>
  <c r="AP127" i="4" s="1"/>
  <c r="AQ127" i="4" s="1"/>
  <c r="AO96" i="4"/>
  <c r="AP96" i="4" s="1"/>
  <c r="AQ96" i="4" s="1"/>
  <c r="Z97" i="4"/>
  <c r="AA97" i="4" s="1"/>
  <c r="AB97" i="4" s="1"/>
  <c r="Z99" i="4"/>
  <c r="AA99" i="4" s="1"/>
  <c r="AB99" i="4" s="1"/>
  <c r="AO100" i="4"/>
  <c r="AP100" i="4" s="1"/>
  <c r="AQ100" i="4" s="1"/>
  <c r="Z103" i="4"/>
  <c r="AA103" i="4" s="1"/>
  <c r="AB103" i="4" s="1"/>
  <c r="AJ103" i="4"/>
  <c r="AK103" i="4" s="1"/>
  <c r="AL103" i="4" s="1"/>
  <c r="AJ105" i="4"/>
  <c r="AK105" i="4" s="1"/>
  <c r="AL105" i="4" s="1"/>
  <c r="AJ107" i="4"/>
  <c r="AK107" i="4" s="1"/>
  <c r="AL107" i="4" s="1"/>
  <c r="AE110" i="4"/>
  <c r="AF110" i="4" s="1"/>
  <c r="AG110" i="4" s="1"/>
  <c r="AO110" i="4"/>
  <c r="AP110" i="4" s="1"/>
  <c r="AQ110" i="4" s="1"/>
  <c r="AJ111" i="4"/>
  <c r="AK111" i="4" s="1"/>
  <c r="AL111" i="4" s="1"/>
  <c r="AO113" i="4"/>
  <c r="AP113" i="4" s="1"/>
  <c r="AQ113" i="4" s="1"/>
  <c r="AE117" i="4"/>
  <c r="AF117" i="4" s="1"/>
  <c r="AG117" i="4" s="1"/>
  <c r="AO117" i="4"/>
  <c r="AP117" i="4" s="1"/>
  <c r="AQ117" i="4" s="1"/>
  <c r="Z118" i="4"/>
  <c r="AA118" i="4" s="1"/>
  <c r="AB118" i="4" s="1"/>
  <c r="Z120" i="4"/>
  <c r="AA120" i="4" s="1"/>
  <c r="AB120" i="4" s="1"/>
  <c r="AO120" i="4"/>
  <c r="AP120" i="4" s="1"/>
  <c r="AQ120" i="4" s="1"/>
  <c r="AJ121" i="4"/>
  <c r="AK121" i="4" s="1"/>
  <c r="AL121" i="4" s="1"/>
  <c r="AO123" i="4"/>
  <c r="AP123" i="4" s="1"/>
  <c r="AQ123" i="4" s="1"/>
  <c r="Z124" i="4"/>
  <c r="AA124" i="4" s="1"/>
  <c r="AB124" i="4" s="1"/>
  <c r="AJ124" i="4"/>
  <c r="AK124" i="4" s="1"/>
  <c r="AL124" i="4" s="1"/>
  <c r="AJ126" i="4"/>
  <c r="AK126" i="4" s="1"/>
  <c r="AL126" i="4" s="1"/>
  <c r="Z127" i="4"/>
  <c r="AA127" i="4" s="1"/>
  <c r="AB127" i="4" s="1"/>
  <c r="Z116" i="4"/>
  <c r="AA116" i="4" s="1"/>
  <c r="AB116" i="4" s="1"/>
  <c r="AE119" i="4"/>
  <c r="AF119" i="4" s="1"/>
  <c r="AG119" i="4" s="1"/>
  <c r="AJ122" i="4"/>
  <c r="AK122" i="4" s="1"/>
  <c r="AL122" i="4" s="1"/>
  <c r="AO125" i="4"/>
  <c r="AP125" i="4" s="1"/>
  <c r="AQ125" i="4" s="1"/>
  <c r="AJ118" i="4"/>
  <c r="AK118" i="4" s="1"/>
  <c r="AL118" i="4" s="1"/>
  <c r="AO121" i="4"/>
  <c r="AP121" i="4" s="1"/>
  <c r="AQ121" i="4" s="1"/>
  <c r="AT124" i="4"/>
  <c r="AU124" i="4" s="1"/>
  <c r="AV124" i="4" s="1"/>
  <c r="AJ79" i="4"/>
  <c r="AK79" i="4" s="1"/>
  <c r="AL79" i="4" s="1"/>
  <c r="AT84" i="4"/>
  <c r="AU84" i="4" s="1"/>
  <c r="AV84" i="4" s="1"/>
  <c r="AE88" i="4"/>
  <c r="AF88" i="4" s="1"/>
  <c r="AG88" i="4" s="1"/>
  <c r="AO90" i="4"/>
  <c r="AP90" i="4" s="1"/>
  <c r="AQ90" i="4" s="1"/>
  <c r="Z94" i="4"/>
  <c r="AA94" i="4" s="1"/>
  <c r="AB94" i="4" s="1"/>
  <c r="AJ100" i="4"/>
  <c r="AK100" i="4" s="1"/>
  <c r="AL100" i="4" s="1"/>
  <c r="AT90" i="4"/>
  <c r="AU90" i="4" s="1"/>
  <c r="AV90" i="4" s="1"/>
  <c r="AE97" i="4"/>
  <c r="AF97" i="4" s="1"/>
  <c r="AG97" i="4" s="1"/>
  <c r="AJ88" i="4"/>
  <c r="AK88" i="4" s="1"/>
  <c r="AL88" i="4" s="1"/>
  <c r="AE89" i="4"/>
  <c r="AF89" i="4" s="1"/>
  <c r="AG89" i="4" s="1"/>
  <c r="AO91" i="4"/>
  <c r="AP91" i="4" s="1"/>
  <c r="AQ91" i="4" s="1"/>
  <c r="AE93" i="4"/>
  <c r="AF93" i="4" s="1"/>
  <c r="AG93" i="4" s="1"/>
  <c r="AT94" i="4"/>
  <c r="AU94" i="4" s="1"/>
  <c r="AV94" i="4" s="1"/>
  <c r="AJ96" i="4"/>
  <c r="AK96" i="4" s="1"/>
  <c r="AL96" i="4" s="1"/>
  <c r="Z98" i="4"/>
  <c r="AA98" i="4" s="1"/>
  <c r="AB98" i="4" s="1"/>
  <c r="AO99" i="4"/>
  <c r="AP99" i="4" s="1"/>
  <c r="AQ99" i="4" s="1"/>
  <c r="AE101" i="4"/>
  <c r="AF101" i="4" s="1"/>
  <c r="AG101" i="4" s="1"/>
  <c r="AT102" i="4"/>
  <c r="AU102" i="4" s="1"/>
  <c r="AV102" i="4" s="1"/>
  <c r="AJ104" i="4"/>
  <c r="AK104" i="4" s="1"/>
  <c r="AL104" i="4" s="1"/>
  <c r="Z106" i="4"/>
  <c r="AA106" i="4" s="1"/>
  <c r="AB106" i="4" s="1"/>
  <c r="AO107" i="4"/>
  <c r="AP107" i="4" s="1"/>
  <c r="AQ107" i="4" s="1"/>
  <c r="AO108" i="4"/>
  <c r="AP108" i="4" s="1"/>
  <c r="AQ108" i="4" s="1"/>
  <c r="AT106" i="4"/>
  <c r="AU106" i="4" s="1"/>
  <c r="AV106" i="4" s="1"/>
  <c r="AJ108" i="4"/>
  <c r="AK108" i="4" s="1"/>
  <c r="AL108" i="4" s="1"/>
  <c r="AT108" i="4"/>
  <c r="AU108" i="4" s="1"/>
  <c r="AV108" i="4" s="1"/>
  <c r="AO109" i="4"/>
  <c r="AP109" i="4" s="1"/>
  <c r="AQ109" i="4" s="1"/>
  <c r="AE111" i="4"/>
  <c r="AF111" i="4" s="1"/>
  <c r="AG111" i="4" s="1"/>
  <c r="AT112" i="4"/>
  <c r="AU112" i="4" s="1"/>
  <c r="AV112" i="4" s="1"/>
  <c r="AJ114" i="4"/>
  <c r="AK114" i="4" s="1"/>
  <c r="AL114" i="4" s="1"/>
  <c r="G118" i="5" l="1"/>
  <c r="G76" i="5"/>
  <c r="G24" i="8" l="1"/>
  <c r="BD17" i="6"/>
  <c r="BD18" i="6"/>
  <c r="BD19" i="6"/>
  <c r="BD20" i="6"/>
  <c r="BD21" i="6"/>
  <c r="BD22" i="6"/>
  <c r="BD23" i="6"/>
  <c r="BD24" i="6"/>
  <c r="BD25" i="6"/>
  <c r="BD26" i="6"/>
  <c r="BD27" i="6"/>
  <c r="BD28" i="6"/>
  <c r="BD29" i="6"/>
  <c r="BD30" i="6"/>
  <c r="BD31" i="6"/>
  <c r="BD32" i="6"/>
  <c r="BD33" i="6"/>
  <c r="BD34" i="6"/>
  <c r="BD35" i="6"/>
  <c r="BD36" i="6"/>
  <c r="BD37" i="6"/>
  <c r="BD38" i="6"/>
  <c r="BD39" i="6"/>
  <c r="BD40" i="6"/>
  <c r="BD41" i="6"/>
  <c r="BD42" i="6"/>
  <c r="BD43" i="6"/>
  <c r="BD44" i="6"/>
  <c r="BD45" i="6"/>
  <c r="BD46" i="6"/>
  <c r="BD47" i="6"/>
  <c r="BD48" i="6"/>
  <c r="BD49" i="6"/>
  <c r="BD50" i="6"/>
  <c r="BD51" i="6"/>
  <c r="BD52" i="6"/>
  <c r="BD53" i="6"/>
  <c r="BD54" i="6"/>
  <c r="BD55" i="6"/>
  <c r="BD56" i="6"/>
  <c r="BD57" i="6"/>
  <c r="BD58" i="6"/>
  <c r="BD59" i="6"/>
  <c r="BD60" i="6"/>
  <c r="BD61" i="6"/>
  <c r="BD62" i="6"/>
  <c r="BD63" i="6"/>
  <c r="BD64" i="6"/>
  <c r="BD65" i="6"/>
  <c r="BD66" i="6"/>
  <c r="BD67" i="6"/>
  <c r="BD68" i="6"/>
  <c r="BD69" i="6"/>
  <c r="BD70" i="6"/>
  <c r="BD71" i="6"/>
  <c r="BD72" i="6"/>
  <c r="BD73" i="6"/>
  <c r="BD74" i="6"/>
  <c r="BD16" i="6"/>
  <c r="BC17" i="6"/>
  <c r="BC18" i="6"/>
  <c r="BC19" i="6"/>
  <c r="BC20" i="6"/>
  <c r="BC21" i="6"/>
  <c r="BC22" i="6"/>
  <c r="BC23" i="6"/>
  <c r="BC24" i="6"/>
  <c r="BC25" i="6"/>
  <c r="BC26" i="6"/>
  <c r="BC27" i="6"/>
  <c r="BC28" i="6"/>
  <c r="BC29" i="6"/>
  <c r="BC30" i="6"/>
  <c r="BC31" i="6"/>
  <c r="BC32" i="6"/>
  <c r="BC33" i="6"/>
  <c r="BC34" i="6"/>
  <c r="BC35" i="6"/>
  <c r="BC36" i="6"/>
  <c r="BC37" i="6"/>
  <c r="BC38" i="6"/>
  <c r="BC39" i="6"/>
  <c r="BC40" i="6"/>
  <c r="BC41" i="6"/>
  <c r="BC42" i="6"/>
  <c r="BC43" i="6"/>
  <c r="BC44" i="6"/>
  <c r="BC45" i="6"/>
  <c r="BC46" i="6"/>
  <c r="BC47" i="6"/>
  <c r="BC48" i="6"/>
  <c r="BC49" i="6"/>
  <c r="BC50" i="6"/>
  <c r="BC51" i="6"/>
  <c r="BC52" i="6"/>
  <c r="BC53" i="6"/>
  <c r="BC54" i="6"/>
  <c r="BC55" i="6"/>
  <c r="BC56" i="6"/>
  <c r="BC57" i="6"/>
  <c r="BC58" i="6"/>
  <c r="BC59" i="6"/>
  <c r="BC60" i="6"/>
  <c r="BC61" i="6"/>
  <c r="BC62" i="6"/>
  <c r="BC63" i="6"/>
  <c r="BC64" i="6"/>
  <c r="BC65" i="6"/>
  <c r="BC66" i="6"/>
  <c r="BC67" i="6"/>
  <c r="BC68" i="6"/>
  <c r="BC69" i="6"/>
  <c r="BC70" i="6"/>
  <c r="BC71" i="6"/>
  <c r="BC72" i="6"/>
  <c r="BC73" i="6"/>
  <c r="BC74" i="6"/>
  <c r="BC16" i="6"/>
  <c r="AY17" i="6"/>
  <c r="AY18" i="6"/>
  <c r="AY19" i="6"/>
  <c r="AY20" i="6"/>
  <c r="AY21" i="6"/>
  <c r="AY22" i="6"/>
  <c r="AY23" i="6"/>
  <c r="AY24" i="6"/>
  <c r="AY25" i="6"/>
  <c r="AY26" i="6"/>
  <c r="AY27" i="6"/>
  <c r="AY28" i="6"/>
  <c r="AY29" i="6"/>
  <c r="AY30" i="6"/>
  <c r="AY31" i="6"/>
  <c r="AY32" i="6"/>
  <c r="AY33" i="6"/>
  <c r="AY34" i="6"/>
  <c r="AY35" i="6"/>
  <c r="AY36" i="6"/>
  <c r="AY37" i="6"/>
  <c r="AY38" i="6"/>
  <c r="AY39" i="6"/>
  <c r="AY40" i="6"/>
  <c r="AY41" i="6"/>
  <c r="AY42" i="6"/>
  <c r="AY43" i="6"/>
  <c r="AY44" i="6"/>
  <c r="AY45" i="6"/>
  <c r="AY46" i="6"/>
  <c r="AY47" i="6"/>
  <c r="AY48" i="6"/>
  <c r="AY49" i="6"/>
  <c r="AY50" i="6"/>
  <c r="AY51" i="6"/>
  <c r="AY52" i="6"/>
  <c r="AY53" i="6"/>
  <c r="AY54" i="6"/>
  <c r="AY55" i="6"/>
  <c r="AY56" i="6"/>
  <c r="AY57" i="6"/>
  <c r="AY58" i="6"/>
  <c r="AY59" i="6"/>
  <c r="AY60" i="6"/>
  <c r="AY61" i="6"/>
  <c r="AY62" i="6"/>
  <c r="AY63" i="6"/>
  <c r="AY64" i="6"/>
  <c r="AY65" i="6"/>
  <c r="AY66" i="6"/>
  <c r="AY67" i="6"/>
  <c r="AY68" i="6"/>
  <c r="AY69" i="6"/>
  <c r="AY70" i="6"/>
  <c r="AY71" i="6"/>
  <c r="AY72" i="6"/>
  <c r="AY73" i="6"/>
  <c r="AY74" i="6"/>
  <c r="AY16" i="6"/>
  <c r="AX17" i="6"/>
  <c r="AX18" i="6"/>
  <c r="AX19" i="6"/>
  <c r="AX20" i="6"/>
  <c r="AX21" i="6"/>
  <c r="AX22" i="6"/>
  <c r="AX23" i="6"/>
  <c r="AX24" i="6"/>
  <c r="AX25" i="6"/>
  <c r="AX26" i="6"/>
  <c r="AX27" i="6"/>
  <c r="AX28" i="6"/>
  <c r="AX29" i="6"/>
  <c r="AX30" i="6"/>
  <c r="AX31" i="6"/>
  <c r="AX32" i="6"/>
  <c r="AX33" i="6"/>
  <c r="AX34" i="6"/>
  <c r="AX35" i="6"/>
  <c r="AX36" i="6"/>
  <c r="AX37" i="6"/>
  <c r="AX38" i="6"/>
  <c r="AX39" i="6"/>
  <c r="AX40" i="6"/>
  <c r="AX41" i="6"/>
  <c r="AX42" i="6"/>
  <c r="AX43" i="6"/>
  <c r="AX44" i="6"/>
  <c r="AX45" i="6"/>
  <c r="AX46" i="6"/>
  <c r="AX47" i="6"/>
  <c r="AX48" i="6"/>
  <c r="AX49" i="6"/>
  <c r="AX50" i="6"/>
  <c r="AX51" i="6"/>
  <c r="AX52" i="6"/>
  <c r="AX53" i="6"/>
  <c r="AX54" i="6"/>
  <c r="AX55" i="6"/>
  <c r="AX56" i="6"/>
  <c r="AX57" i="6"/>
  <c r="AX58" i="6"/>
  <c r="AX59" i="6"/>
  <c r="AX60" i="6"/>
  <c r="AX61" i="6"/>
  <c r="AX62" i="6"/>
  <c r="AX63" i="6"/>
  <c r="AX64" i="6"/>
  <c r="AX65" i="6"/>
  <c r="AX66" i="6"/>
  <c r="AX67" i="6"/>
  <c r="AX68" i="6"/>
  <c r="AX69" i="6"/>
  <c r="AX70" i="6"/>
  <c r="AX71" i="6"/>
  <c r="AX72" i="6"/>
  <c r="AX73" i="6"/>
  <c r="AX74" i="6"/>
  <c r="AX16" i="6"/>
  <c r="AT17" i="6"/>
  <c r="AT18" i="6"/>
  <c r="AT19" i="6"/>
  <c r="AT20" i="6"/>
  <c r="AT21" i="6"/>
  <c r="AT22" i="6"/>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16" i="6"/>
  <c r="AN17" i="6"/>
  <c r="AN18" i="6"/>
  <c r="AN19" i="6"/>
  <c r="AN20" i="6"/>
  <c r="AN21" i="6"/>
  <c r="AN22" i="6"/>
  <c r="AN23" i="6"/>
  <c r="AN24" i="6"/>
  <c r="AN25" i="6"/>
  <c r="AN26" i="6"/>
  <c r="AN27" i="6"/>
  <c r="AN28" i="6"/>
  <c r="AN29" i="6"/>
  <c r="AN30" i="6"/>
  <c r="AN31"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N68" i="6"/>
  <c r="AN69" i="6"/>
  <c r="AN70" i="6"/>
  <c r="AN71" i="6"/>
  <c r="AN72" i="6"/>
  <c r="AN73" i="6"/>
  <c r="AN74" i="6"/>
  <c r="AN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46" i="6"/>
  <c r="AJ47" i="6"/>
  <c r="AJ48" i="6"/>
  <c r="AJ49" i="6"/>
  <c r="AJ50" i="6"/>
  <c r="AJ51" i="6"/>
  <c r="AJ52" i="6"/>
  <c r="AJ53" i="6"/>
  <c r="AJ54" i="6"/>
  <c r="AJ55" i="6"/>
  <c r="AJ56" i="6"/>
  <c r="AJ57" i="6"/>
  <c r="AJ58" i="6"/>
  <c r="AJ59" i="6"/>
  <c r="AJ60" i="6"/>
  <c r="AJ61" i="6"/>
  <c r="AJ62" i="6"/>
  <c r="AJ63" i="6"/>
  <c r="AJ64" i="6"/>
  <c r="AJ65" i="6"/>
  <c r="AJ66" i="6"/>
  <c r="AJ67" i="6"/>
  <c r="AJ68" i="6"/>
  <c r="AJ69" i="6"/>
  <c r="AJ70" i="6"/>
  <c r="AJ71" i="6"/>
  <c r="AJ72" i="6"/>
  <c r="AJ73" i="6"/>
  <c r="AJ74" i="6"/>
  <c r="AJ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16" i="6"/>
  <c r="D13" i="9"/>
  <c r="D24" i="9" s="1"/>
  <c r="E13" i="9"/>
  <c r="B7" i="9"/>
  <c r="A7" i="9"/>
  <c r="B6" i="9"/>
  <c r="A6" i="9"/>
  <c r="B5" i="9"/>
  <c r="A5" i="9"/>
  <c r="B4" i="9"/>
  <c r="A4" i="9"/>
  <c r="B3" i="9"/>
  <c r="A3" i="9"/>
  <c r="B2" i="9"/>
  <c r="A2" i="9"/>
  <c r="F60" i="8"/>
  <c r="F58" i="8"/>
  <c r="F59" i="8"/>
  <c r="F57" i="8"/>
  <c r="F61" i="8"/>
  <c r="E58" i="8"/>
  <c r="E59" i="8"/>
  <c r="E60" i="8"/>
  <c r="E61" i="8"/>
  <c r="E57" i="8"/>
  <c r="B62" i="8"/>
  <c r="F56" i="8"/>
  <c r="F76" i="8" s="1"/>
  <c r="E56" i="8"/>
  <c r="E76" i="8" s="1"/>
  <c r="C58" i="8"/>
  <c r="C78" i="8" s="1"/>
  <c r="C59" i="8"/>
  <c r="C79" i="8" s="1"/>
  <c r="C60" i="8"/>
  <c r="C80" i="8" s="1"/>
  <c r="C61" i="8"/>
  <c r="C81" i="8" s="1"/>
  <c r="C57" i="8"/>
  <c r="C77" i="8" s="1"/>
  <c r="C56" i="8"/>
  <c r="C76" i="8" s="1"/>
  <c r="B56" i="8"/>
  <c r="B76" i="8" s="1"/>
  <c r="B53" i="8"/>
  <c r="B7" i="8"/>
  <c r="A7" i="8"/>
  <c r="B6" i="8"/>
  <c r="A6" i="8"/>
  <c r="B5" i="8"/>
  <c r="A5" i="8"/>
  <c r="B4" i="8"/>
  <c r="A4" i="8"/>
  <c r="B3" i="8"/>
  <c r="A3" i="8"/>
  <c r="B2" i="8"/>
  <c r="A2" i="8"/>
  <c r="B20" i="8"/>
  <c r="D12" i="8"/>
  <c r="H24" i="8"/>
  <c r="M24" i="8"/>
  <c r="F24" i="8"/>
  <c r="I24" i="8"/>
  <c r="J24" i="8"/>
  <c r="K24" i="8"/>
  <c r="L24" i="8"/>
  <c r="N24" i="8"/>
  <c r="O24" i="8"/>
  <c r="P24" i="8"/>
  <c r="F25" i="8"/>
  <c r="G25" i="8"/>
  <c r="H25" i="8"/>
  <c r="I25" i="8"/>
  <c r="J25" i="8"/>
  <c r="K25" i="8"/>
  <c r="L25" i="8"/>
  <c r="M25" i="8"/>
  <c r="N25" i="8"/>
  <c r="O25" i="8"/>
  <c r="P25" i="8"/>
  <c r="F26" i="8"/>
  <c r="G26" i="8"/>
  <c r="H26" i="8"/>
  <c r="I26" i="8"/>
  <c r="J26" i="8"/>
  <c r="K26" i="8"/>
  <c r="L26" i="8"/>
  <c r="M26" i="8"/>
  <c r="N26" i="8"/>
  <c r="O26" i="8"/>
  <c r="P26" i="8"/>
  <c r="F27" i="8"/>
  <c r="G27" i="8"/>
  <c r="H27" i="8"/>
  <c r="I27" i="8"/>
  <c r="J27" i="8"/>
  <c r="K27" i="8"/>
  <c r="L27" i="8"/>
  <c r="M27" i="8"/>
  <c r="N27" i="8"/>
  <c r="O27" i="8"/>
  <c r="P27" i="8"/>
  <c r="F28" i="8"/>
  <c r="G28" i="8"/>
  <c r="H28" i="8"/>
  <c r="I28" i="8"/>
  <c r="J28" i="8"/>
  <c r="K28" i="8"/>
  <c r="L28" i="8"/>
  <c r="M28" i="8"/>
  <c r="N28" i="8"/>
  <c r="O28" i="8"/>
  <c r="P28" i="8"/>
  <c r="E25" i="8"/>
  <c r="E26" i="8"/>
  <c r="E27" i="8"/>
  <c r="E28" i="8"/>
  <c r="E24" i="8"/>
  <c r="F23" i="8"/>
  <c r="F35" i="8" s="1"/>
  <c r="G23" i="8"/>
  <c r="G35" i="8" s="1"/>
  <c r="H23" i="8"/>
  <c r="H35" i="8" s="1"/>
  <c r="I23" i="8"/>
  <c r="I35" i="8" s="1"/>
  <c r="J23" i="8"/>
  <c r="J35" i="8" s="1"/>
  <c r="K23" i="8"/>
  <c r="K35" i="8" s="1"/>
  <c r="L23" i="8"/>
  <c r="L35" i="8" s="1"/>
  <c r="M23" i="8"/>
  <c r="M35" i="8" s="1"/>
  <c r="N23" i="8"/>
  <c r="N35" i="8" s="1"/>
  <c r="O23" i="8"/>
  <c r="O35" i="8" s="1"/>
  <c r="P23" i="8"/>
  <c r="P35" i="8" s="1"/>
  <c r="E23" i="8"/>
  <c r="E35" i="8" s="1"/>
  <c r="C25" i="8"/>
  <c r="C46" i="8" s="1"/>
  <c r="C26" i="8"/>
  <c r="C47" i="8" s="1"/>
  <c r="C27" i="8"/>
  <c r="C48" i="8" s="1"/>
  <c r="C28" i="8"/>
  <c r="C49" i="8" s="1"/>
  <c r="C24" i="8"/>
  <c r="C45" i="8" s="1"/>
  <c r="C23" i="8"/>
  <c r="C44" i="8" s="1"/>
  <c r="B29" i="8"/>
  <c r="B23" i="8"/>
  <c r="B44" i="8" s="1"/>
  <c r="C55" i="7"/>
  <c r="C56" i="7"/>
  <c r="C57" i="7"/>
  <c r="C58" i="7"/>
  <c r="C54" i="7"/>
  <c r="D14" i="9" l="1"/>
  <c r="D25" i="9" s="1"/>
  <c r="D18" i="9"/>
  <c r="D29" i="9" s="1"/>
  <c r="D15" i="9"/>
  <c r="D26" i="9" s="1"/>
  <c r="D17" i="9"/>
  <c r="D28" i="9" s="1"/>
  <c r="D16" i="9"/>
  <c r="D27" i="9" s="1"/>
  <c r="O37" i="8"/>
  <c r="E36" i="8"/>
  <c r="J37" i="8"/>
  <c r="H36" i="8"/>
  <c r="F69" i="8"/>
  <c r="O36" i="8"/>
  <c r="J36" i="8"/>
  <c r="L36" i="8"/>
  <c r="E69" i="8"/>
  <c r="I36" i="8"/>
  <c r="K36" i="8"/>
  <c r="N36" i="8"/>
  <c r="M36" i="8"/>
  <c r="P36" i="8"/>
  <c r="F36" i="8"/>
  <c r="L37" i="8"/>
  <c r="G36" i="8"/>
  <c r="F68" i="8"/>
  <c r="E68" i="8"/>
  <c r="L44" i="8"/>
  <c r="M44" i="8"/>
  <c r="N44" i="8"/>
  <c r="F44" i="8"/>
  <c r="O44" i="8"/>
  <c r="G44" i="8"/>
  <c r="P44" i="8"/>
  <c r="H44" i="8"/>
  <c r="E44" i="8"/>
  <c r="I44" i="8"/>
  <c r="J44" i="8"/>
  <c r="K44" i="8"/>
  <c r="H15" i="7" l="1"/>
  <c r="B36" i="7"/>
  <c r="B37" i="7"/>
  <c r="B38" i="7"/>
  <c r="B39" i="7"/>
  <c r="B40" i="7"/>
  <c r="B35" i="7"/>
  <c r="A35" i="7"/>
  <c r="A62" i="7" s="1"/>
  <c r="P13" i="7"/>
  <c r="V15" i="7"/>
  <c r="Q15" i="7"/>
  <c r="P16" i="7"/>
  <c r="P17" i="7"/>
  <c r="P18" i="7"/>
  <c r="P19" i="7"/>
  <c r="P20" i="7"/>
  <c r="P15" i="7"/>
  <c r="O15" i="7"/>
  <c r="C15" i="7"/>
  <c r="B16" i="7"/>
  <c r="B26" i="7" s="1"/>
  <c r="B54" i="7" s="1"/>
  <c r="B17" i="7"/>
  <c r="B27" i="7" s="1"/>
  <c r="B55" i="7" s="1"/>
  <c r="B18" i="7"/>
  <c r="B28" i="7" s="1"/>
  <c r="B56" i="7" s="1"/>
  <c r="B19" i="7"/>
  <c r="B29" i="7" s="1"/>
  <c r="B57" i="7" s="1"/>
  <c r="B20" i="7"/>
  <c r="B30" i="7" s="1"/>
  <c r="B58" i="7" s="1"/>
  <c r="B15" i="7"/>
  <c r="B25" i="7" s="1"/>
  <c r="B53" i="7" s="1"/>
  <c r="A15" i="7"/>
  <c r="A25" i="7" s="1"/>
  <c r="B13" i="7"/>
  <c r="B7" i="7"/>
  <c r="A7" i="7"/>
  <c r="B6" i="7"/>
  <c r="A6" i="7"/>
  <c r="B5" i="7"/>
  <c r="A5" i="7"/>
  <c r="B4" i="7"/>
  <c r="A4" i="7"/>
  <c r="B3" i="7"/>
  <c r="A3" i="7"/>
  <c r="A2" i="7"/>
  <c r="BE18" i="6"/>
  <c r="BF18" i="6" s="1"/>
  <c r="BG18" i="6" s="1"/>
  <c r="BE34" i="6"/>
  <c r="BF34" i="6" s="1"/>
  <c r="BG34" i="6" s="1"/>
  <c r="BE42" i="6"/>
  <c r="BF42" i="6" s="1"/>
  <c r="BG42" i="6" s="1"/>
  <c r="BE50" i="6"/>
  <c r="BF50" i="6" s="1"/>
  <c r="BG50" i="6" s="1"/>
  <c r="BE19" i="6"/>
  <c r="BF19" i="6" s="1"/>
  <c r="BG19" i="6" s="1"/>
  <c r="BE23" i="6"/>
  <c r="BF23" i="6" s="1"/>
  <c r="BG23" i="6" s="1"/>
  <c r="BE25" i="6"/>
  <c r="BF25" i="6" s="1"/>
  <c r="BG25" i="6" s="1"/>
  <c r="BE27" i="6"/>
  <c r="BF27" i="6" s="1"/>
  <c r="BG27" i="6" s="1"/>
  <c r="BE31" i="6"/>
  <c r="BF31" i="6" s="1"/>
  <c r="BG31" i="6" s="1"/>
  <c r="BE35" i="6"/>
  <c r="BF35" i="6" s="1"/>
  <c r="BG35" i="6" s="1"/>
  <c r="BE36" i="6"/>
  <c r="BF36" i="6" s="1"/>
  <c r="BG36" i="6" s="1"/>
  <c r="BE39" i="6"/>
  <c r="BF39" i="6" s="1"/>
  <c r="BG39" i="6" s="1"/>
  <c r="BE41" i="6"/>
  <c r="BF41" i="6" s="1"/>
  <c r="BG41" i="6" s="1"/>
  <c r="BE43" i="6"/>
  <c r="BF43" i="6" s="1"/>
  <c r="BG43" i="6" s="1"/>
  <c r="BE47" i="6"/>
  <c r="BF47" i="6" s="1"/>
  <c r="BG47" i="6" s="1"/>
  <c r="BE52" i="6"/>
  <c r="BF52" i="6" s="1"/>
  <c r="BG52" i="6" s="1"/>
  <c r="BE55" i="6"/>
  <c r="BF55" i="6" s="1"/>
  <c r="BE59" i="6"/>
  <c r="BF59" i="6" s="1"/>
  <c r="BG59" i="6" s="1"/>
  <c r="BE60" i="6"/>
  <c r="BF60" i="6" s="1"/>
  <c r="BG60" i="6" s="1"/>
  <c r="BE63" i="6"/>
  <c r="BF63" i="6" s="1"/>
  <c r="BG63" i="6" s="1"/>
  <c r="BE71" i="6"/>
  <c r="BF71" i="6" s="1"/>
  <c r="BG71" i="6" s="1"/>
  <c r="AZ52" i="6"/>
  <c r="BA52" i="6" s="1"/>
  <c r="BB52" i="6" s="1"/>
  <c r="AZ17" i="6"/>
  <c r="BA17" i="6" s="1"/>
  <c r="AZ21" i="6"/>
  <c r="BA21" i="6" s="1"/>
  <c r="BB21" i="6" s="1"/>
  <c r="AZ25" i="6"/>
  <c r="BA25" i="6" s="1"/>
  <c r="BB25" i="6" s="1"/>
  <c r="AZ29" i="6"/>
  <c r="BA29" i="6" s="1"/>
  <c r="BB29" i="6" s="1"/>
  <c r="AZ33" i="6"/>
  <c r="BA33" i="6" s="1"/>
  <c r="BB33" i="6" s="1"/>
  <c r="AZ37" i="6"/>
  <c r="BA37" i="6" s="1"/>
  <c r="BB37" i="6" s="1"/>
  <c r="AZ41" i="6"/>
  <c r="BA41" i="6" s="1"/>
  <c r="BB41" i="6" s="1"/>
  <c r="AZ45" i="6"/>
  <c r="BA45" i="6" s="1"/>
  <c r="BB45" i="6" s="1"/>
  <c r="AZ49" i="6"/>
  <c r="BA49" i="6" s="1"/>
  <c r="BB49" i="6" s="1"/>
  <c r="AZ53" i="6"/>
  <c r="BA53" i="6" s="1"/>
  <c r="BB53" i="6" s="1"/>
  <c r="AZ57" i="6"/>
  <c r="BA57" i="6" s="1"/>
  <c r="BB57" i="6" s="1"/>
  <c r="AZ61" i="6"/>
  <c r="BA61" i="6" s="1"/>
  <c r="BB61" i="6" s="1"/>
  <c r="AZ65" i="6"/>
  <c r="BA65" i="6" s="1"/>
  <c r="BB65" i="6" s="1"/>
  <c r="AZ69" i="6"/>
  <c r="BA69" i="6" s="1"/>
  <c r="BB69" i="6" s="1"/>
  <c r="AZ73" i="6"/>
  <c r="BA73" i="6" s="1"/>
  <c r="BB73" i="6" s="1"/>
  <c r="AU27" i="6"/>
  <c r="AV27" i="6" s="1"/>
  <c r="AW27" i="6" s="1"/>
  <c r="AU35" i="6"/>
  <c r="AV35" i="6" s="1"/>
  <c r="AW35" i="6" s="1"/>
  <c r="AU43" i="6"/>
  <c r="AV43" i="6" s="1"/>
  <c r="AW43" i="6" s="1"/>
  <c r="AU51" i="6"/>
  <c r="AV51" i="6" s="1"/>
  <c r="AW51" i="6" s="1"/>
  <c r="AU67" i="6"/>
  <c r="AV67" i="6" s="1"/>
  <c r="AW67" i="6" s="1"/>
  <c r="AP24" i="6"/>
  <c r="AQ24" i="6" s="1"/>
  <c r="AR24" i="6" s="1"/>
  <c r="AP48" i="6"/>
  <c r="AQ48" i="6" s="1"/>
  <c r="AR48" i="6" s="1"/>
  <c r="AP56" i="6"/>
  <c r="AQ56" i="6" s="1"/>
  <c r="AR56" i="6" s="1"/>
  <c r="AP64" i="6"/>
  <c r="AQ64" i="6" s="1"/>
  <c r="AR64" i="6" s="1"/>
  <c r="AP72" i="6"/>
  <c r="AQ72" i="6" s="1"/>
  <c r="AR72" i="6" s="1"/>
  <c r="AU21" i="6"/>
  <c r="AV21" i="6" s="1"/>
  <c r="AW21" i="6" s="1"/>
  <c r="AU40" i="6"/>
  <c r="AV40" i="6" s="1"/>
  <c r="AW40" i="6" s="1"/>
  <c r="AU52" i="6"/>
  <c r="AV52" i="6" s="1"/>
  <c r="AW52" i="6" s="1"/>
  <c r="AU53" i="6"/>
  <c r="AV53" i="6" s="1"/>
  <c r="AW53" i="6" s="1"/>
  <c r="AU56" i="6"/>
  <c r="AV56" i="6" s="1"/>
  <c r="AW56" i="6" s="1"/>
  <c r="AU60" i="6"/>
  <c r="AV60" i="6" s="1"/>
  <c r="AW60" i="6" s="1"/>
  <c r="AU61" i="6"/>
  <c r="AV61" i="6" s="1"/>
  <c r="AW61" i="6" s="1"/>
  <c r="AU64" i="6"/>
  <c r="AV64" i="6" s="1"/>
  <c r="AW64" i="6" s="1"/>
  <c r="AU66" i="6"/>
  <c r="AV66" i="6" s="1"/>
  <c r="AW66" i="6" s="1"/>
  <c r="AU68" i="6"/>
  <c r="AV68" i="6" s="1"/>
  <c r="AW68" i="6" s="1"/>
  <c r="AU69" i="6"/>
  <c r="AV69" i="6" s="1"/>
  <c r="AW69" i="6" s="1"/>
  <c r="AP18" i="6"/>
  <c r="AQ18" i="6" s="1"/>
  <c r="AR18" i="6" s="1"/>
  <c r="AP26" i="6"/>
  <c r="AQ26" i="6" s="1"/>
  <c r="AR26" i="6" s="1"/>
  <c r="AP29" i="6"/>
  <c r="AQ29" i="6" s="1"/>
  <c r="AR29" i="6" s="1"/>
  <c r="AP42" i="6"/>
  <c r="AQ42" i="6" s="1"/>
  <c r="AR42" i="6" s="1"/>
  <c r="AP50" i="6"/>
  <c r="AQ50" i="6" s="1"/>
  <c r="AR50" i="6" s="1"/>
  <c r="AP53" i="6"/>
  <c r="AQ53" i="6" s="1"/>
  <c r="AR53" i="6" s="1"/>
  <c r="AP57" i="6"/>
  <c r="AQ57" i="6" s="1"/>
  <c r="AR57" i="6" s="1"/>
  <c r="AP66" i="6"/>
  <c r="AQ66" i="6" s="1"/>
  <c r="AR66" i="6" s="1"/>
  <c r="AP69" i="6"/>
  <c r="AQ69" i="6" s="1"/>
  <c r="AR69" i="6" s="1"/>
  <c r="AP73" i="6"/>
  <c r="AQ73" i="6" s="1"/>
  <c r="AR73" i="6" s="1"/>
  <c r="AK18" i="6"/>
  <c r="AL18" i="6" s="1"/>
  <c r="AM18" i="6" s="1"/>
  <c r="AK26" i="6"/>
  <c r="AL26" i="6" s="1"/>
  <c r="AM26" i="6" s="1"/>
  <c r="AK34" i="6"/>
  <c r="AL34" i="6" s="1"/>
  <c r="AM34" i="6" s="1"/>
  <c r="AK41" i="6"/>
  <c r="AL41" i="6" s="1"/>
  <c r="AM41" i="6" s="1"/>
  <c r="AK42" i="6"/>
  <c r="AL42" i="6" s="1"/>
  <c r="AM42" i="6" s="1"/>
  <c r="AK58" i="6"/>
  <c r="AL58" i="6" s="1"/>
  <c r="AM58" i="6" s="1"/>
  <c r="AK19" i="6"/>
  <c r="AL19" i="6" s="1"/>
  <c r="AM19" i="6" s="1"/>
  <c r="AK27" i="6"/>
  <c r="AL27" i="6" s="1"/>
  <c r="AM27" i="6" s="1"/>
  <c r="AK30" i="6"/>
  <c r="AL30" i="6" s="1"/>
  <c r="AM30" i="6" s="1"/>
  <c r="AK35" i="6"/>
  <c r="AL35" i="6" s="1"/>
  <c r="AM35" i="6" s="1"/>
  <c r="AK43" i="6"/>
  <c r="AL43" i="6" s="1"/>
  <c r="AM43" i="6" s="1"/>
  <c r="AK46" i="6"/>
  <c r="AL46" i="6" s="1"/>
  <c r="AM46" i="6" s="1"/>
  <c r="AK48" i="6"/>
  <c r="AL48" i="6" s="1"/>
  <c r="AM48" i="6" s="1"/>
  <c r="AK56" i="6"/>
  <c r="AL56" i="6" s="1"/>
  <c r="AM56" i="6" s="1"/>
  <c r="AK61" i="6"/>
  <c r="AL61" i="6" s="1"/>
  <c r="AM61" i="6" s="1"/>
  <c r="AK69" i="6"/>
  <c r="AL69" i="6" s="1"/>
  <c r="AM69" i="6" s="1"/>
  <c r="AU73" i="6"/>
  <c r="AV73" i="6" s="1"/>
  <c r="AW73" i="6" s="1"/>
  <c r="BE72" i="6"/>
  <c r="BF72" i="6" s="1"/>
  <c r="BG72" i="6" s="1"/>
  <c r="AZ71" i="6"/>
  <c r="BA71" i="6" s="1"/>
  <c r="BB71" i="6" s="1"/>
  <c r="AU71" i="6"/>
  <c r="AV71" i="6" s="1"/>
  <c r="AW71" i="6" s="1"/>
  <c r="BE70" i="6"/>
  <c r="BF70" i="6" s="1"/>
  <c r="BG70" i="6" s="1"/>
  <c r="BE69" i="6"/>
  <c r="BF69" i="6" s="1"/>
  <c r="BG69" i="6" s="1"/>
  <c r="BE68" i="6"/>
  <c r="BF68" i="6" s="1"/>
  <c r="BG68" i="6" s="1"/>
  <c r="AP68" i="6"/>
  <c r="AQ68" i="6" s="1"/>
  <c r="AR68" i="6" s="1"/>
  <c r="AZ66" i="6"/>
  <c r="BA66" i="6" s="1"/>
  <c r="BB66" i="6" s="1"/>
  <c r="AU65" i="6"/>
  <c r="AV65" i="6" s="1"/>
  <c r="AW65" i="6" s="1"/>
  <c r="AP65" i="6"/>
  <c r="AQ65" i="6" s="1"/>
  <c r="AR65" i="6" s="1"/>
  <c r="BE64" i="6"/>
  <c r="BF64" i="6" s="1"/>
  <c r="BG64" i="6" s="1"/>
  <c r="AK64" i="6"/>
  <c r="AL64" i="6" s="1"/>
  <c r="AM64" i="6" s="1"/>
  <c r="AZ63" i="6"/>
  <c r="BA63" i="6" s="1"/>
  <c r="BB63" i="6" s="1"/>
  <c r="AU63" i="6"/>
  <c r="AV63" i="6" s="1"/>
  <c r="AW63" i="6" s="1"/>
  <c r="AK62" i="6"/>
  <c r="AL62" i="6" s="1"/>
  <c r="AM62" i="6" s="1"/>
  <c r="BE61" i="6"/>
  <c r="BF61" i="6" s="1"/>
  <c r="BG61" i="6" s="1"/>
  <c r="AP60" i="6"/>
  <c r="AQ60" i="6" s="1"/>
  <c r="AR60" i="6" s="1"/>
  <c r="AU59" i="6"/>
  <c r="AV59" i="6" s="1"/>
  <c r="AW59" i="6" s="1"/>
  <c r="AZ58" i="6"/>
  <c r="BA58" i="6" s="1"/>
  <c r="BB58" i="6" s="1"/>
  <c r="AU58" i="6"/>
  <c r="AV58" i="6" s="1"/>
  <c r="AW58" i="6" s="1"/>
  <c r="AP58" i="6"/>
  <c r="AQ58" i="6" s="1"/>
  <c r="AR58" i="6" s="1"/>
  <c r="BE57" i="6"/>
  <c r="BF57" i="6" s="1"/>
  <c r="BG57" i="6" s="1"/>
  <c r="AU57" i="6"/>
  <c r="AV57" i="6" s="1"/>
  <c r="AW57" i="6" s="1"/>
  <c r="BE56" i="6"/>
  <c r="BF56" i="6" s="1"/>
  <c r="BG56" i="6" s="1"/>
  <c r="AZ55" i="6"/>
  <c r="BA55" i="6" s="1"/>
  <c r="AU55" i="6"/>
  <c r="AV55" i="6" s="1"/>
  <c r="AP55" i="6"/>
  <c r="AQ55" i="6" s="1"/>
  <c r="AP54" i="6"/>
  <c r="AQ54" i="6" s="1"/>
  <c r="AR54" i="6" s="1"/>
  <c r="BE53" i="6"/>
  <c r="BF53" i="6" s="1"/>
  <c r="BG53" i="6" s="1"/>
  <c r="AK53" i="6"/>
  <c r="AL53" i="6" s="1"/>
  <c r="AM53" i="6" s="1"/>
  <c r="AP52" i="6"/>
  <c r="AQ52" i="6" s="1"/>
  <c r="AR52" i="6" s="1"/>
  <c r="BE51" i="6"/>
  <c r="BF51" i="6" s="1"/>
  <c r="BG51" i="6" s="1"/>
  <c r="AZ50" i="6"/>
  <c r="BA50" i="6" s="1"/>
  <c r="BB50" i="6" s="1"/>
  <c r="BE49" i="6"/>
  <c r="BF49" i="6" s="1"/>
  <c r="BG49" i="6" s="1"/>
  <c r="AU49" i="6"/>
  <c r="AV49" i="6" s="1"/>
  <c r="AW49" i="6" s="1"/>
  <c r="AP49" i="6"/>
  <c r="AQ49" i="6" s="1"/>
  <c r="AR49" i="6" s="1"/>
  <c r="BE48" i="6"/>
  <c r="BF48" i="6" s="1"/>
  <c r="BG48" i="6" s="1"/>
  <c r="AZ47" i="6"/>
  <c r="BA47" i="6" s="1"/>
  <c r="BB47" i="6" s="1"/>
  <c r="AU47" i="6"/>
  <c r="AV47" i="6" s="1"/>
  <c r="AW47" i="6" s="1"/>
  <c r="BE46" i="6"/>
  <c r="BF46" i="6" s="1"/>
  <c r="BG46" i="6" s="1"/>
  <c r="AP46" i="6"/>
  <c r="AQ46" i="6" s="1"/>
  <c r="AR46" i="6" s="1"/>
  <c r="BE45" i="6"/>
  <c r="BF45" i="6" s="1"/>
  <c r="BG45" i="6" s="1"/>
  <c r="AU45" i="6"/>
  <c r="AV45" i="6" s="1"/>
  <c r="AW45" i="6" s="1"/>
  <c r="AK45" i="6"/>
  <c r="AL45" i="6" s="1"/>
  <c r="AM45" i="6" s="1"/>
  <c r="AU44" i="6"/>
  <c r="AV44" i="6" s="1"/>
  <c r="AW44" i="6" s="1"/>
  <c r="AP44" i="6"/>
  <c r="AQ44" i="6" s="1"/>
  <c r="AR44" i="6" s="1"/>
  <c r="AZ42" i="6"/>
  <c r="BA42" i="6" s="1"/>
  <c r="BB42" i="6" s="1"/>
  <c r="AU41" i="6"/>
  <c r="AV41" i="6" s="1"/>
  <c r="AW41" i="6" s="1"/>
  <c r="AP41" i="6"/>
  <c r="AQ41" i="6" s="1"/>
  <c r="AR41" i="6" s="1"/>
  <c r="BE40" i="6"/>
  <c r="BF40" i="6" s="1"/>
  <c r="BG40" i="6" s="1"/>
  <c r="AP40" i="6"/>
  <c r="AQ40" i="6" s="1"/>
  <c r="AR40" i="6" s="1"/>
  <c r="AK40" i="6"/>
  <c r="AL40" i="6" s="1"/>
  <c r="AM40" i="6" s="1"/>
  <c r="AZ39" i="6"/>
  <c r="BA39" i="6" s="1"/>
  <c r="BB39" i="6" s="1"/>
  <c r="AU39" i="6"/>
  <c r="AV39" i="6" s="1"/>
  <c r="AW39" i="6" s="1"/>
  <c r="BE38" i="6"/>
  <c r="BF38" i="6" s="1"/>
  <c r="BG38" i="6" s="1"/>
  <c r="AZ38" i="6"/>
  <c r="BA38" i="6" s="1"/>
  <c r="BB38" i="6" s="1"/>
  <c r="AP38" i="6"/>
  <c r="AQ38" i="6" s="1"/>
  <c r="AR38" i="6" s="1"/>
  <c r="BE37" i="6"/>
  <c r="BF37" i="6" s="1"/>
  <c r="BG37" i="6" s="1"/>
  <c r="AU37" i="6"/>
  <c r="AV37" i="6" s="1"/>
  <c r="AW37" i="6" s="1"/>
  <c r="AK37" i="6"/>
  <c r="AL37" i="6" s="1"/>
  <c r="AM37" i="6" s="1"/>
  <c r="AU36" i="6"/>
  <c r="AV36" i="6" s="1"/>
  <c r="AW36" i="6" s="1"/>
  <c r="AP36" i="6"/>
  <c r="AQ36" i="6" s="1"/>
  <c r="AR36" i="6" s="1"/>
  <c r="AZ35" i="6"/>
  <c r="BA35" i="6" s="1"/>
  <c r="BB35" i="6" s="1"/>
  <c r="AZ34" i="6"/>
  <c r="BA34" i="6" s="1"/>
  <c r="BB34" i="6" s="1"/>
  <c r="AP34" i="6"/>
  <c r="AQ34" i="6" s="1"/>
  <c r="AR34" i="6" s="1"/>
  <c r="BE33" i="6"/>
  <c r="BF33" i="6" s="1"/>
  <c r="BG33" i="6" s="1"/>
  <c r="AU33" i="6"/>
  <c r="AV33" i="6" s="1"/>
  <c r="AW33" i="6" s="1"/>
  <c r="AP33" i="6"/>
  <c r="AQ33" i="6" s="1"/>
  <c r="AR33" i="6" s="1"/>
  <c r="BE32" i="6"/>
  <c r="BF32" i="6" s="1"/>
  <c r="BG32" i="6" s="1"/>
  <c r="AP32" i="6"/>
  <c r="AQ32" i="6" s="1"/>
  <c r="AR32" i="6" s="1"/>
  <c r="AK32" i="6"/>
  <c r="AL32" i="6" s="1"/>
  <c r="AM32" i="6" s="1"/>
  <c r="AZ31" i="6"/>
  <c r="BA31" i="6" s="1"/>
  <c r="BB31" i="6" s="1"/>
  <c r="AU31" i="6"/>
  <c r="AV31" i="6" s="1"/>
  <c r="AW31" i="6" s="1"/>
  <c r="BE30" i="6"/>
  <c r="BF30" i="6" s="1"/>
  <c r="BG30" i="6" s="1"/>
  <c r="AP30" i="6"/>
  <c r="AQ30" i="6" s="1"/>
  <c r="AR30" i="6" s="1"/>
  <c r="BE29" i="6"/>
  <c r="BF29" i="6" s="1"/>
  <c r="BG29" i="6" s="1"/>
  <c r="AU29" i="6"/>
  <c r="AV29" i="6" s="1"/>
  <c r="AW29" i="6" s="1"/>
  <c r="AK29" i="6"/>
  <c r="AL29" i="6" s="1"/>
  <c r="AM29" i="6" s="1"/>
  <c r="BE28" i="6"/>
  <c r="BF28" i="6" s="1"/>
  <c r="BG28" i="6" s="1"/>
  <c r="AU28" i="6"/>
  <c r="AV28" i="6" s="1"/>
  <c r="AW28" i="6" s="1"/>
  <c r="AP28" i="6"/>
  <c r="AQ28" i="6" s="1"/>
  <c r="AR28" i="6" s="1"/>
  <c r="BE26" i="6"/>
  <c r="BF26" i="6" s="1"/>
  <c r="BG26" i="6" s="1"/>
  <c r="AZ26" i="6"/>
  <c r="BA26" i="6" s="1"/>
  <c r="BB26" i="6" s="1"/>
  <c r="AU25" i="6"/>
  <c r="AV25" i="6" s="1"/>
  <c r="AW25" i="6" s="1"/>
  <c r="AP25" i="6"/>
  <c r="AQ25" i="6" s="1"/>
  <c r="AR25" i="6" s="1"/>
  <c r="BE24" i="6"/>
  <c r="BF24" i="6" s="1"/>
  <c r="BG24" i="6" s="1"/>
  <c r="AK24" i="6"/>
  <c r="AL24" i="6" s="1"/>
  <c r="AM24" i="6" s="1"/>
  <c r="AZ23" i="6"/>
  <c r="BA23" i="6" s="1"/>
  <c r="BB23" i="6" s="1"/>
  <c r="AU23" i="6"/>
  <c r="AV23" i="6" s="1"/>
  <c r="AW23" i="6" s="1"/>
  <c r="BE22" i="6"/>
  <c r="BF22" i="6" s="1"/>
  <c r="BG22" i="6" s="1"/>
  <c r="AP22" i="6"/>
  <c r="AQ22" i="6" s="1"/>
  <c r="AR22" i="6" s="1"/>
  <c r="AK22" i="6"/>
  <c r="AL22" i="6" s="1"/>
  <c r="AM22" i="6" s="1"/>
  <c r="BE21" i="6"/>
  <c r="BF21" i="6" s="1"/>
  <c r="BG21" i="6" s="1"/>
  <c r="AK21" i="6"/>
  <c r="AL21" i="6" s="1"/>
  <c r="AM21" i="6" s="1"/>
  <c r="BE20" i="6"/>
  <c r="BF20" i="6" s="1"/>
  <c r="BG20" i="6" s="1"/>
  <c r="AU20" i="6"/>
  <c r="AV20" i="6" s="1"/>
  <c r="AW20" i="6" s="1"/>
  <c r="AP20" i="6"/>
  <c r="AQ20" i="6" s="1"/>
  <c r="AR20" i="6" s="1"/>
  <c r="AZ19" i="6"/>
  <c r="BA19" i="6" s="1"/>
  <c r="BB19" i="6" s="1"/>
  <c r="AU19" i="6"/>
  <c r="AV19" i="6" s="1"/>
  <c r="AW19" i="6" s="1"/>
  <c r="AZ18" i="6"/>
  <c r="BA18" i="6" s="1"/>
  <c r="BB18" i="6" s="1"/>
  <c r="BE17" i="6"/>
  <c r="BF17" i="6" s="1"/>
  <c r="AU17" i="6"/>
  <c r="AV17" i="6" s="1"/>
  <c r="AP17" i="6"/>
  <c r="AQ17" i="6" s="1"/>
  <c r="B7" i="6"/>
  <c r="A7" i="6"/>
  <c r="B6" i="6"/>
  <c r="A6" i="6"/>
  <c r="B5" i="6"/>
  <c r="A5" i="6"/>
  <c r="B4" i="6"/>
  <c r="A4" i="6"/>
  <c r="B3" i="6"/>
  <c r="A218" i="6" s="1"/>
  <c r="A36" i="7" s="1"/>
  <c r="A63" i="7" s="1"/>
  <c r="A3" i="6"/>
  <c r="B2" i="6"/>
  <c r="A2" i="6"/>
  <c r="B7" i="5"/>
  <c r="A7" i="5"/>
  <c r="B6" i="5"/>
  <c r="A6" i="5"/>
  <c r="B5" i="5"/>
  <c r="A5" i="5"/>
  <c r="B4" i="5"/>
  <c r="A4" i="5"/>
  <c r="B3" i="5"/>
  <c r="A218" i="5" s="1"/>
  <c r="O16" i="7" s="1"/>
  <c r="A3" i="5"/>
  <c r="B2" i="5"/>
  <c r="A2"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E15" i="5"/>
  <c r="F15" i="5" s="1"/>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S16" i="4"/>
  <c r="AR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N16" i="4"/>
  <c r="AM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I16" i="4"/>
  <c r="AH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D16" i="4"/>
  <c r="AC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16" i="4"/>
  <c r="G69" i="5" l="1"/>
  <c r="G61" i="5"/>
  <c r="G53" i="5"/>
  <c r="G45" i="5"/>
  <c r="G37" i="5"/>
  <c r="G25" i="5"/>
  <c r="G21" i="5"/>
  <c r="G68" i="5"/>
  <c r="G60" i="5"/>
  <c r="G56" i="5"/>
  <c r="G48" i="5"/>
  <c r="G40" i="5"/>
  <c r="G32" i="5"/>
  <c r="G24" i="5"/>
  <c r="G20" i="5"/>
  <c r="G71" i="5"/>
  <c r="G67" i="5"/>
  <c r="G63" i="5"/>
  <c r="G59" i="5"/>
  <c r="G55" i="5"/>
  <c r="G51" i="5"/>
  <c r="G47" i="5"/>
  <c r="G43" i="5"/>
  <c r="G39" i="5"/>
  <c r="G35" i="5"/>
  <c r="G31" i="5"/>
  <c r="G27" i="5"/>
  <c r="G23" i="5"/>
  <c r="G19" i="5"/>
  <c r="G65" i="5"/>
  <c r="G57" i="5"/>
  <c r="G49" i="5"/>
  <c r="G41" i="5"/>
  <c r="G33" i="5"/>
  <c r="G29" i="5"/>
  <c r="G64" i="5"/>
  <c r="G52" i="5"/>
  <c r="G44" i="5"/>
  <c r="G36" i="5"/>
  <c r="G28" i="5"/>
  <c r="G70" i="5"/>
  <c r="G66" i="5"/>
  <c r="G62" i="5"/>
  <c r="G58" i="5"/>
  <c r="G54" i="5"/>
  <c r="G50" i="5"/>
  <c r="G46" i="5"/>
  <c r="G42" i="5"/>
  <c r="G38" i="5"/>
  <c r="G34" i="5"/>
  <c r="G30" i="5"/>
  <c r="G26" i="5"/>
  <c r="G22" i="5"/>
  <c r="G18" i="5"/>
  <c r="F211" i="5"/>
  <c r="F210" i="5"/>
  <c r="F209" i="5"/>
  <c r="AR55" i="6"/>
  <c r="AW55" i="6"/>
  <c r="BB55" i="6"/>
  <c r="BG55" i="6"/>
  <c r="G17" i="5"/>
  <c r="G15" i="5"/>
  <c r="AT72" i="4"/>
  <c r="AU72" i="4" s="1"/>
  <c r="AV72" i="4" s="1"/>
  <c r="AT68" i="4"/>
  <c r="AU68" i="4" s="1"/>
  <c r="AV68" i="4" s="1"/>
  <c r="AT64" i="4"/>
  <c r="AU64" i="4" s="1"/>
  <c r="AV64" i="4" s="1"/>
  <c r="AT60" i="4"/>
  <c r="AU60" i="4" s="1"/>
  <c r="AV60" i="4" s="1"/>
  <c r="AT56" i="4"/>
  <c r="AU56" i="4" s="1"/>
  <c r="AV56" i="4" s="1"/>
  <c r="AT52" i="4"/>
  <c r="AU52" i="4" s="1"/>
  <c r="AV52" i="4" s="1"/>
  <c r="AT48" i="4"/>
  <c r="AU48" i="4" s="1"/>
  <c r="AV48" i="4" s="1"/>
  <c r="AT44" i="4"/>
  <c r="AU44" i="4" s="1"/>
  <c r="AV44" i="4" s="1"/>
  <c r="AT40" i="4"/>
  <c r="AU40" i="4" s="1"/>
  <c r="AV40" i="4" s="1"/>
  <c r="AT36" i="4"/>
  <c r="AU36" i="4" s="1"/>
  <c r="AV36" i="4" s="1"/>
  <c r="AT32" i="4"/>
  <c r="AU32" i="4" s="1"/>
  <c r="AV32" i="4" s="1"/>
  <c r="AT29" i="4"/>
  <c r="AU29" i="4" s="1"/>
  <c r="AV29" i="4" s="1"/>
  <c r="AT25" i="4"/>
  <c r="AU25" i="4" s="1"/>
  <c r="AV25" i="4" s="1"/>
  <c r="AT22" i="4"/>
  <c r="AU22" i="4" s="1"/>
  <c r="AV22" i="4" s="1"/>
  <c r="AT18" i="4"/>
  <c r="AU18" i="4" s="1"/>
  <c r="AT69" i="4"/>
  <c r="AU69" i="4" s="1"/>
  <c r="AV69" i="4" s="1"/>
  <c r="AT65" i="4"/>
  <c r="AU65" i="4" s="1"/>
  <c r="AV65" i="4" s="1"/>
  <c r="AT61" i="4"/>
  <c r="AU61" i="4" s="1"/>
  <c r="AV61" i="4" s="1"/>
  <c r="AT57" i="4"/>
  <c r="AU57" i="4" s="1"/>
  <c r="AV57" i="4" s="1"/>
  <c r="AT53" i="4"/>
  <c r="AU53" i="4" s="1"/>
  <c r="AV53" i="4" s="1"/>
  <c r="AT49" i="4"/>
  <c r="AU49" i="4" s="1"/>
  <c r="AV49" i="4" s="1"/>
  <c r="AT45" i="4"/>
  <c r="AU45" i="4" s="1"/>
  <c r="AV45" i="4" s="1"/>
  <c r="AT41" i="4"/>
  <c r="AU41" i="4" s="1"/>
  <c r="AV41" i="4" s="1"/>
  <c r="AT37" i="4"/>
  <c r="AU37" i="4" s="1"/>
  <c r="AV37" i="4" s="1"/>
  <c r="AT33" i="4"/>
  <c r="AU33" i="4" s="1"/>
  <c r="AV33" i="4" s="1"/>
  <c r="AT30" i="4"/>
  <c r="AU30" i="4" s="1"/>
  <c r="AV30" i="4" s="1"/>
  <c r="AT26" i="4"/>
  <c r="AU26" i="4" s="1"/>
  <c r="AV26" i="4" s="1"/>
  <c r="AT23" i="4"/>
  <c r="AU23" i="4" s="1"/>
  <c r="AV23" i="4" s="1"/>
  <c r="AT19" i="4"/>
  <c r="AU19" i="4" s="1"/>
  <c r="AV19" i="4" s="1"/>
  <c r="AO16" i="4"/>
  <c r="AP16" i="4" s="1"/>
  <c r="AJ16" i="4"/>
  <c r="AK16" i="4" s="1"/>
  <c r="AT16" i="4"/>
  <c r="AU16" i="4" s="1"/>
  <c r="G16" i="5"/>
  <c r="AT71" i="4"/>
  <c r="AU71" i="4" s="1"/>
  <c r="AV71" i="4" s="1"/>
  <c r="AT67" i="4"/>
  <c r="AU67" i="4" s="1"/>
  <c r="AV67" i="4" s="1"/>
  <c r="AT63" i="4"/>
  <c r="AU63" i="4" s="1"/>
  <c r="AV63" i="4" s="1"/>
  <c r="AT59" i="4"/>
  <c r="AU59" i="4" s="1"/>
  <c r="AV59" i="4" s="1"/>
  <c r="AT55" i="4"/>
  <c r="AU55" i="4" s="1"/>
  <c r="AV55" i="4" s="1"/>
  <c r="AT51" i="4"/>
  <c r="AU51" i="4" s="1"/>
  <c r="AV51" i="4" s="1"/>
  <c r="AT47" i="4"/>
  <c r="AU47" i="4" s="1"/>
  <c r="AV47" i="4" s="1"/>
  <c r="AT43" i="4"/>
  <c r="AU43" i="4" s="1"/>
  <c r="AV43" i="4" s="1"/>
  <c r="AT39" i="4"/>
  <c r="AU39" i="4" s="1"/>
  <c r="AV39" i="4" s="1"/>
  <c r="AT35" i="4"/>
  <c r="AU35" i="4" s="1"/>
  <c r="AV35" i="4" s="1"/>
  <c r="AT31" i="4"/>
  <c r="AU31" i="4" s="1"/>
  <c r="AV31" i="4" s="1"/>
  <c r="AT28" i="4"/>
  <c r="AU28" i="4" s="1"/>
  <c r="AV28" i="4" s="1"/>
  <c r="AT21" i="4"/>
  <c r="AU21" i="4" s="1"/>
  <c r="AV21" i="4" s="1"/>
  <c r="AT17" i="4"/>
  <c r="AU17" i="4" s="1"/>
  <c r="C13" i="9"/>
  <c r="C24" i="9" s="1"/>
  <c r="C12" i="8"/>
  <c r="C15" i="9"/>
  <c r="C26" i="9" s="1"/>
  <c r="C14" i="8"/>
  <c r="B48" i="7"/>
  <c r="B65" i="7"/>
  <c r="AT70" i="4"/>
  <c r="AU70" i="4" s="1"/>
  <c r="AV70" i="4" s="1"/>
  <c r="AT66" i="4"/>
  <c r="AU66" i="4" s="1"/>
  <c r="AV66" i="4" s="1"/>
  <c r="AT62" i="4"/>
  <c r="AU62" i="4" s="1"/>
  <c r="AV62" i="4" s="1"/>
  <c r="AT58" i="4"/>
  <c r="AU58" i="4" s="1"/>
  <c r="AV58" i="4" s="1"/>
  <c r="AT54" i="4"/>
  <c r="AU54" i="4" s="1"/>
  <c r="AV54" i="4" s="1"/>
  <c r="AT50" i="4"/>
  <c r="AU50" i="4" s="1"/>
  <c r="AV50" i="4" s="1"/>
  <c r="AT46" i="4"/>
  <c r="AU46" i="4" s="1"/>
  <c r="AV46" i="4" s="1"/>
  <c r="AT42" i="4"/>
  <c r="AU42" i="4" s="1"/>
  <c r="AV42" i="4" s="1"/>
  <c r="AT38" i="4"/>
  <c r="AU38" i="4" s="1"/>
  <c r="AV38" i="4" s="1"/>
  <c r="AT34" i="4"/>
  <c r="AU34" i="4" s="1"/>
  <c r="AV34" i="4" s="1"/>
  <c r="AT27" i="4"/>
  <c r="AU27" i="4" s="1"/>
  <c r="AV27" i="4" s="1"/>
  <c r="AT24" i="4"/>
  <c r="AU24" i="4" s="1"/>
  <c r="AT20" i="4"/>
  <c r="AU20" i="4" s="1"/>
  <c r="AV20" i="4" s="1"/>
  <c r="C17" i="8"/>
  <c r="C18" i="9"/>
  <c r="C29" i="9" s="1"/>
  <c r="C14" i="9"/>
  <c r="C25" i="9" s="1"/>
  <c r="C13" i="8"/>
  <c r="B45" i="7"/>
  <c r="B62" i="7"/>
  <c r="B47" i="7"/>
  <c r="B64" i="7"/>
  <c r="C16" i="8"/>
  <c r="C17" i="9"/>
  <c r="C28" i="9" s="1"/>
  <c r="B50" i="7"/>
  <c r="B67" i="7"/>
  <c r="B46" i="7"/>
  <c r="B63" i="7"/>
  <c r="C16" i="9"/>
  <c r="C27" i="9" s="1"/>
  <c r="C15" i="8"/>
  <c r="B49" i="7"/>
  <c r="B66" i="7"/>
  <c r="AK39" i="6"/>
  <c r="AL39" i="6" s="1"/>
  <c r="AM39" i="6" s="1"/>
  <c r="AK23" i="6"/>
  <c r="AL23" i="6" s="1"/>
  <c r="AM23" i="6" s="1"/>
  <c r="AK31" i="6"/>
  <c r="AL31" i="6" s="1"/>
  <c r="AM31" i="6" s="1"/>
  <c r="AK57" i="6"/>
  <c r="AL57" i="6" s="1"/>
  <c r="AM57" i="6" s="1"/>
  <c r="AK49" i="6"/>
  <c r="AL49" i="6" s="1"/>
  <c r="AM49" i="6" s="1"/>
  <c r="AK33" i="6"/>
  <c r="AL33" i="6" s="1"/>
  <c r="AM33" i="6" s="1"/>
  <c r="AK25" i="6"/>
  <c r="AL25" i="6" s="1"/>
  <c r="AM25" i="6" s="1"/>
  <c r="AK17" i="6"/>
  <c r="AL17" i="6" s="1"/>
  <c r="AK60" i="6"/>
  <c r="AL60" i="6" s="1"/>
  <c r="AM60" i="6" s="1"/>
  <c r="AK52" i="6"/>
  <c r="AL52" i="6" s="1"/>
  <c r="AM52" i="6" s="1"/>
  <c r="AK44" i="6"/>
  <c r="AL44" i="6" s="1"/>
  <c r="AM44" i="6" s="1"/>
  <c r="AK36" i="6"/>
  <c r="AL36" i="6" s="1"/>
  <c r="AM36" i="6" s="1"/>
  <c r="AK28" i="6"/>
  <c r="AL28" i="6" s="1"/>
  <c r="AM28" i="6" s="1"/>
  <c r="AK20" i="6"/>
  <c r="AL20" i="6" s="1"/>
  <c r="AM20" i="6" s="1"/>
  <c r="AP61" i="6"/>
  <c r="AQ61" i="6" s="1"/>
  <c r="AR61" i="6" s="1"/>
  <c r="AP45" i="6"/>
  <c r="AQ45" i="6" s="1"/>
  <c r="AR45" i="6" s="1"/>
  <c r="AP37" i="6"/>
  <c r="AQ37" i="6" s="1"/>
  <c r="AR37" i="6" s="1"/>
  <c r="AP21" i="6"/>
  <c r="AQ21" i="6" s="1"/>
  <c r="AR21" i="6" s="1"/>
  <c r="AU48" i="6"/>
  <c r="AV48" i="6" s="1"/>
  <c r="AW48" i="6" s="1"/>
  <c r="AU32" i="6"/>
  <c r="AV32" i="6" s="1"/>
  <c r="AW32" i="6" s="1"/>
  <c r="AU24" i="6"/>
  <c r="AV24" i="6" s="1"/>
  <c r="AW24" i="6" s="1"/>
  <c r="AZ59" i="6"/>
  <c r="BA59" i="6" s="1"/>
  <c r="BB59" i="6" s="1"/>
  <c r="AZ51" i="6"/>
  <c r="BA51" i="6" s="1"/>
  <c r="BB51" i="6" s="1"/>
  <c r="AZ43" i="6"/>
  <c r="BA43" i="6" s="1"/>
  <c r="BB43" i="6" s="1"/>
  <c r="AZ27" i="6"/>
  <c r="BA27" i="6" s="1"/>
  <c r="BB27" i="6" s="1"/>
  <c r="AZ70" i="6"/>
  <c r="BA70" i="6" s="1"/>
  <c r="BB70" i="6" s="1"/>
  <c r="AZ62" i="6"/>
  <c r="BA62" i="6" s="1"/>
  <c r="BB62" i="6" s="1"/>
  <c r="AZ54" i="6"/>
  <c r="BA54" i="6" s="1"/>
  <c r="BB54" i="6" s="1"/>
  <c r="AZ46" i="6"/>
  <c r="BA46" i="6" s="1"/>
  <c r="BB46" i="6" s="1"/>
  <c r="AZ30" i="6"/>
  <c r="BA30" i="6" s="1"/>
  <c r="BB30" i="6" s="1"/>
  <c r="AZ22" i="6"/>
  <c r="BA22" i="6" s="1"/>
  <c r="BB22" i="6" s="1"/>
  <c r="BE73" i="6"/>
  <c r="BF73" i="6" s="1"/>
  <c r="BG73" i="6" s="1"/>
  <c r="BE65" i="6"/>
  <c r="BF65" i="6" s="1"/>
  <c r="BG65" i="6" s="1"/>
  <c r="BE44" i="6"/>
  <c r="BF44" i="6" s="1"/>
  <c r="BG44" i="6" s="1"/>
  <c r="AK47" i="6"/>
  <c r="AL47" i="6" s="1"/>
  <c r="AM47" i="6" s="1"/>
  <c r="AK70" i="6"/>
  <c r="AL70" i="6" s="1"/>
  <c r="AM70" i="6" s="1"/>
  <c r="AK54" i="6"/>
  <c r="AL54" i="6" s="1"/>
  <c r="AM54" i="6" s="1"/>
  <c r="AK68" i="6"/>
  <c r="AL68" i="6" s="1"/>
  <c r="AM68" i="6" s="1"/>
  <c r="AK50" i="6"/>
  <c r="AL50" i="6" s="1"/>
  <c r="AM50" i="6" s="1"/>
  <c r="AP59" i="6"/>
  <c r="AQ59" i="6" s="1"/>
  <c r="AR59" i="6" s="1"/>
  <c r="AP51" i="6"/>
  <c r="AQ51" i="6" s="1"/>
  <c r="AR51" i="6" s="1"/>
  <c r="AP43" i="6"/>
  <c r="AQ43" i="6" s="1"/>
  <c r="AR43" i="6" s="1"/>
  <c r="AP35" i="6"/>
  <c r="AQ35" i="6" s="1"/>
  <c r="AR35" i="6" s="1"/>
  <c r="AZ68" i="6"/>
  <c r="BA68" i="6" s="1"/>
  <c r="BB68" i="6" s="1"/>
  <c r="AZ60" i="6"/>
  <c r="BA60" i="6" s="1"/>
  <c r="BB60" i="6" s="1"/>
  <c r="AZ44" i="6"/>
  <c r="BA44" i="6" s="1"/>
  <c r="BB44" i="6" s="1"/>
  <c r="AK38" i="6"/>
  <c r="AL38" i="6" s="1"/>
  <c r="AM38" i="6" s="1"/>
  <c r="AP71" i="6"/>
  <c r="AQ71" i="6" s="1"/>
  <c r="AR71" i="6" s="1"/>
  <c r="AP63" i="6"/>
  <c r="AQ63" i="6" s="1"/>
  <c r="AR63" i="6" s="1"/>
  <c r="AZ72" i="6"/>
  <c r="BA72" i="6" s="1"/>
  <c r="BB72" i="6" s="1"/>
  <c r="AZ64" i="6"/>
  <c r="BA64" i="6" s="1"/>
  <c r="BB64" i="6" s="1"/>
  <c r="AZ56" i="6"/>
  <c r="BA56" i="6" s="1"/>
  <c r="BB56" i="6" s="1"/>
  <c r="AP27" i="6"/>
  <c r="AQ27" i="6" s="1"/>
  <c r="AR27" i="6" s="1"/>
  <c r="AP19" i="6"/>
  <c r="AQ19" i="6" s="1"/>
  <c r="AR19" i="6" s="1"/>
  <c r="AU70" i="6"/>
  <c r="AV70" i="6" s="1"/>
  <c r="AW70" i="6" s="1"/>
  <c r="AU54" i="6"/>
  <c r="AV54" i="6" s="1"/>
  <c r="AW54" i="6" s="1"/>
  <c r="AU46" i="6"/>
  <c r="AV46" i="6" s="1"/>
  <c r="AW46" i="6" s="1"/>
  <c r="AU38" i="6"/>
  <c r="AV38" i="6" s="1"/>
  <c r="AW38" i="6" s="1"/>
  <c r="AU30" i="6"/>
  <c r="AV30" i="6" s="1"/>
  <c r="AW30" i="6" s="1"/>
  <c r="AU22" i="6"/>
  <c r="AV22" i="6" s="1"/>
  <c r="AW22" i="6" s="1"/>
  <c r="AZ36" i="6"/>
  <c r="BA36" i="6" s="1"/>
  <c r="BB36" i="6" s="1"/>
  <c r="AZ28" i="6"/>
  <c r="BA28" i="6" s="1"/>
  <c r="BB28" i="6" s="1"/>
  <c r="AZ20" i="6"/>
  <c r="BA20" i="6" s="1"/>
  <c r="BB20" i="6" s="1"/>
  <c r="BE74" i="6"/>
  <c r="BF74" i="6" s="1"/>
  <c r="BG74" i="6" s="1"/>
  <c r="BE66" i="6"/>
  <c r="BF66" i="6" s="1"/>
  <c r="BG66" i="6" s="1"/>
  <c r="BE58" i="6"/>
  <c r="BF58" i="6" s="1"/>
  <c r="BG58" i="6" s="1"/>
  <c r="AP47" i="6"/>
  <c r="AQ47" i="6" s="1"/>
  <c r="AR47" i="6" s="1"/>
  <c r="AP39" i="6"/>
  <c r="AQ39" i="6" s="1"/>
  <c r="AR39" i="6" s="1"/>
  <c r="AP31" i="6"/>
  <c r="AQ31" i="6" s="1"/>
  <c r="AR31" i="6" s="1"/>
  <c r="AP23" i="6"/>
  <c r="AQ23" i="6" s="1"/>
  <c r="AR23" i="6" s="1"/>
  <c r="AU50" i="6"/>
  <c r="AV50" i="6" s="1"/>
  <c r="AW50" i="6" s="1"/>
  <c r="AU42" i="6"/>
  <c r="AV42" i="6" s="1"/>
  <c r="AW42" i="6" s="1"/>
  <c r="AU34" i="6"/>
  <c r="AV34" i="6" s="1"/>
  <c r="AW34" i="6" s="1"/>
  <c r="AU26" i="6"/>
  <c r="AV26" i="6" s="1"/>
  <c r="AW26" i="6" s="1"/>
  <c r="AU18" i="6"/>
  <c r="AV18" i="6" s="1"/>
  <c r="AW18" i="6" s="1"/>
  <c r="AZ48" i="6"/>
  <c r="BA48" i="6" s="1"/>
  <c r="BB48" i="6" s="1"/>
  <c r="AZ40" i="6"/>
  <c r="BA40" i="6" s="1"/>
  <c r="BB40" i="6" s="1"/>
  <c r="AZ32" i="6"/>
  <c r="BA32" i="6" s="1"/>
  <c r="BB32" i="6" s="1"/>
  <c r="AZ24" i="6"/>
  <c r="BA24" i="6" s="1"/>
  <c r="BB24" i="6" s="1"/>
  <c r="BE62" i="6"/>
  <c r="BF62" i="6" s="1"/>
  <c r="BG62" i="6" s="1"/>
  <c r="BE54" i="6"/>
  <c r="BF54" i="6" s="1"/>
  <c r="BG54" i="6" s="1"/>
  <c r="AK73" i="6"/>
  <c r="AL73" i="6" s="1"/>
  <c r="AM73" i="6" s="1"/>
  <c r="AK65" i="6"/>
  <c r="AL65" i="6" s="1"/>
  <c r="AM65" i="6" s="1"/>
  <c r="AK66" i="6"/>
  <c r="AL66" i="6" s="1"/>
  <c r="AM66" i="6" s="1"/>
  <c r="AK72" i="6"/>
  <c r="AL72" i="6" s="1"/>
  <c r="AM72" i="6" s="1"/>
  <c r="AP67" i="6"/>
  <c r="AQ67" i="6" s="1"/>
  <c r="AR67" i="6" s="1"/>
  <c r="A46" i="7"/>
  <c r="A54" i="7"/>
  <c r="AK74" i="6"/>
  <c r="AL74" i="6" s="1"/>
  <c r="AM74" i="6" s="1"/>
  <c r="AU72" i="6"/>
  <c r="AV72" i="6" s="1"/>
  <c r="AW72" i="6" s="1"/>
  <c r="AK16" i="6"/>
  <c r="AL16" i="6" s="1"/>
  <c r="AK67" i="6"/>
  <c r="AL67" i="6" s="1"/>
  <c r="AM67" i="6" s="1"/>
  <c r="AK59" i="6"/>
  <c r="AL59" i="6" s="1"/>
  <c r="AM59" i="6" s="1"/>
  <c r="AK51" i="6"/>
  <c r="AL51" i="6" s="1"/>
  <c r="AM51" i="6" s="1"/>
  <c r="AP70" i="6"/>
  <c r="AQ70" i="6" s="1"/>
  <c r="AR70" i="6" s="1"/>
  <c r="AP62" i="6"/>
  <c r="AQ62" i="6" s="1"/>
  <c r="AR62" i="6" s="1"/>
  <c r="AU74" i="6"/>
  <c r="AV74" i="6" s="1"/>
  <c r="AW74" i="6" s="1"/>
  <c r="AU16" i="6"/>
  <c r="AV16" i="6" s="1"/>
  <c r="AZ74" i="6"/>
  <c r="BA74" i="6" s="1"/>
  <c r="BB74" i="6" s="1"/>
  <c r="AK71" i="6"/>
  <c r="AL71" i="6" s="1"/>
  <c r="AM71" i="6" s="1"/>
  <c r="AK63" i="6"/>
  <c r="AL63" i="6" s="1"/>
  <c r="AM63" i="6" s="1"/>
  <c r="AK55" i="6"/>
  <c r="AL55" i="6" s="1"/>
  <c r="AP74" i="6"/>
  <c r="AQ74" i="6" s="1"/>
  <c r="AR74" i="6" s="1"/>
  <c r="AZ16" i="6"/>
  <c r="BA16" i="6" s="1"/>
  <c r="AZ67" i="6"/>
  <c r="BA67" i="6" s="1"/>
  <c r="BB67" i="6" s="1"/>
  <c r="AP16" i="6"/>
  <c r="AQ16" i="6" s="1"/>
  <c r="AU62" i="6"/>
  <c r="AV62" i="6" s="1"/>
  <c r="AW62" i="6" s="1"/>
  <c r="A45" i="7"/>
  <c r="A53" i="7"/>
  <c r="BE16" i="6"/>
  <c r="BF16" i="6" s="1"/>
  <c r="BE67" i="6"/>
  <c r="BF67" i="6" s="1"/>
  <c r="BG67" i="6" s="1"/>
  <c r="AR17" i="6"/>
  <c r="BG17" i="6"/>
  <c r="BB17" i="6"/>
  <c r="AW17" i="6"/>
  <c r="AO72" i="4"/>
  <c r="AP72" i="4" s="1"/>
  <c r="AQ72" i="4" s="1"/>
  <c r="AO64" i="4"/>
  <c r="AP64" i="4" s="1"/>
  <c r="AQ64" i="4" s="1"/>
  <c r="AO56" i="4"/>
  <c r="AP56" i="4" s="1"/>
  <c r="AQ56" i="4" s="1"/>
  <c r="AO48" i="4"/>
  <c r="AP48" i="4" s="1"/>
  <c r="AQ48" i="4" s="1"/>
  <c r="AO40" i="4"/>
  <c r="AP40" i="4" s="1"/>
  <c r="AQ40" i="4" s="1"/>
  <c r="AO32" i="4"/>
  <c r="AP32" i="4" s="1"/>
  <c r="AQ32" i="4" s="1"/>
  <c r="AO25" i="4"/>
  <c r="AP25" i="4" s="1"/>
  <c r="AQ25" i="4" s="1"/>
  <c r="AO18" i="4"/>
  <c r="AP18" i="4" s="1"/>
  <c r="AO65" i="4"/>
  <c r="AP65" i="4" s="1"/>
  <c r="AQ65" i="4" s="1"/>
  <c r="AO57" i="4"/>
  <c r="AP57" i="4" s="1"/>
  <c r="AQ57" i="4" s="1"/>
  <c r="AO49" i="4"/>
  <c r="AP49" i="4" s="1"/>
  <c r="AQ49" i="4" s="1"/>
  <c r="AO41" i="4"/>
  <c r="AP41" i="4" s="1"/>
  <c r="AQ41" i="4" s="1"/>
  <c r="AO33" i="4"/>
  <c r="AP33" i="4" s="1"/>
  <c r="AQ33" i="4" s="1"/>
  <c r="AO26" i="4"/>
  <c r="AP26" i="4" s="1"/>
  <c r="AQ26" i="4" s="1"/>
  <c r="AO19" i="4"/>
  <c r="AP19" i="4" s="1"/>
  <c r="AQ19" i="4" s="1"/>
  <c r="AO66" i="4"/>
  <c r="AP66" i="4" s="1"/>
  <c r="AQ66" i="4" s="1"/>
  <c r="AO58" i="4"/>
  <c r="AP58" i="4" s="1"/>
  <c r="AQ58" i="4" s="1"/>
  <c r="AO50" i="4"/>
  <c r="AP50" i="4" s="1"/>
  <c r="AQ50" i="4" s="1"/>
  <c r="AO42" i="4"/>
  <c r="AP42" i="4" s="1"/>
  <c r="AQ42" i="4" s="1"/>
  <c r="AO34" i="4"/>
  <c r="AP34" i="4" s="1"/>
  <c r="AQ34" i="4" s="1"/>
  <c r="AO27" i="4"/>
  <c r="AP27" i="4" s="1"/>
  <c r="AQ27" i="4" s="1"/>
  <c r="AO20" i="4"/>
  <c r="AP20" i="4" s="1"/>
  <c r="AQ20" i="4" s="1"/>
  <c r="AO67" i="4"/>
  <c r="AP67" i="4" s="1"/>
  <c r="AQ67" i="4" s="1"/>
  <c r="AO59" i="4"/>
  <c r="AP59" i="4" s="1"/>
  <c r="AQ59" i="4" s="1"/>
  <c r="AO51" i="4"/>
  <c r="AP51" i="4" s="1"/>
  <c r="AQ51" i="4" s="1"/>
  <c r="AO43" i="4"/>
  <c r="AP43" i="4" s="1"/>
  <c r="AQ43" i="4" s="1"/>
  <c r="AO35" i="4"/>
  <c r="AP35" i="4" s="1"/>
  <c r="AQ35" i="4" s="1"/>
  <c r="AO28" i="4"/>
  <c r="AP28" i="4" s="1"/>
  <c r="AQ28" i="4" s="1"/>
  <c r="AO21" i="4"/>
  <c r="AP21" i="4" s="1"/>
  <c r="AQ21" i="4" s="1"/>
  <c r="AO68" i="4"/>
  <c r="AP68" i="4" s="1"/>
  <c r="AQ68" i="4" s="1"/>
  <c r="AO60" i="4"/>
  <c r="AP60" i="4" s="1"/>
  <c r="AQ60" i="4" s="1"/>
  <c r="AO52" i="4"/>
  <c r="AP52" i="4" s="1"/>
  <c r="AQ52" i="4" s="1"/>
  <c r="AO44" i="4"/>
  <c r="AP44" i="4" s="1"/>
  <c r="AQ44" i="4" s="1"/>
  <c r="AO36" i="4"/>
  <c r="AP36" i="4" s="1"/>
  <c r="AQ36" i="4" s="1"/>
  <c r="AO29" i="4"/>
  <c r="AP29" i="4" s="1"/>
  <c r="AQ29" i="4" s="1"/>
  <c r="AO22" i="4"/>
  <c r="AP22" i="4" s="1"/>
  <c r="AQ22" i="4" s="1"/>
  <c r="AO69" i="4"/>
  <c r="AP69" i="4" s="1"/>
  <c r="AQ69" i="4" s="1"/>
  <c r="AO61" i="4"/>
  <c r="AP61" i="4" s="1"/>
  <c r="AQ61" i="4" s="1"/>
  <c r="AO53" i="4"/>
  <c r="AP53" i="4" s="1"/>
  <c r="AQ53" i="4" s="1"/>
  <c r="AO45" i="4"/>
  <c r="AP45" i="4" s="1"/>
  <c r="AQ45" i="4" s="1"/>
  <c r="AO37" i="4"/>
  <c r="AP37" i="4" s="1"/>
  <c r="AQ37" i="4" s="1"/>
  <c r="AO30" i="4"/>
  <c r="AP30" i="4" s="1"/>
  <c r="AQ30" i="4" s="1"/>
  <c r="AO23" i="4"/>
  <c r="AP23" i="4" s="1"/>
  <c r="AQ23" i="4" s="1"/>
  <c r="AO70" i="4"/>
  <c r="AP70" i="4" s="1"/>
  <c r="AQ70" i="4" s="1"/>
  <c r="AO62" i="4"/>
  <c r="AP62" i="4" s="1"/>
  <c r="AQ62" i="4" s="1"/>
  <c r="AO54" i="4"/>
  <c r="AP54" i="4" s="1"/>
  <c r="AQ54" i="4" s="1"/>
  <c r="AO46" i="4"/>
  <c r="AP46" i="4" s="1"/>
  <c r="AQ46" i="4" s="1"/>
  <c r="AO38" i="4"/>
  <c r="AP38" i="4" s="1"/>
  <c r="AQ38" i="4" s="1"/>
  <c r="AO24" i="4"/>
  <c r="AP24" i="4" s="1"/>
  <c r="AO71" i="4"/>
  <c r="AP71" i="4" s="1"/>
  <c r="AQ71" i="4" s="1"/>
  <c r="AO63" i="4"/>
  <c r="AP63" i="4" s="1"/>
  <c r="AQ63" i="4" s="1"/>
  <c r="AO55" i="4"/>
  <c r="AP55" i="4" s="1"/>
  <c r="AQ55" i="4" s="1"/>
  <c r="AO47" i="4"/>
  <c r="AP47" i="4" s="1"/>
  <c r="AQ47" i="4" s="1"/>
  <c r="AO39" i="4"/>
  <c r="AP39" i="4" s="1"/>
  <c r="AQ39" i="4" s="1"/>
  <c r="AO31" i="4"/>
  <c r="AP31" i="4" s="1"/>
  <c r="AQ31" i="4" s="1"/>
  <c r="AO17" i="4"/>
  <c r="AP17" i="4" s="1"/>
  <c r="AJ66" i="4"/>
  <c r="AK66" i="4" s="1"/>
  <c r="AL66" i="4" s="1"/>
  <c r="AJ58" i="4"/>
  <c r="AK58" i="4" s="1"/>
  <c r="AL58" i="4" s="1"/>
  <c r="AJ50" i="4"/>
  <c r="AK50" i="4" s="1"/>
  <c r="AL50" i="4" s="1"/>
  <c r="AJ42" i="4"/>
  <c r="AK42" i="4" s="1"/>
  <c r="AL42" i="4" s="1"/>
  <c r="AJ34" i="4"/>
  <c r="AK34" i="4" s="1"/>
  <c r="AL34" i="4" s="1"/>
  <c r="AJ27" i="4"/>
  <c r="AK27" i="4" s="1"/>
  <c r="AL27" i="4" s="1"/>
  <c r="AJ20" i="4"/>
  <c r="AK20" i="4" s="1"/>
  <c r="AL20" i="4" s="1"/>
  <c r="AJ67" i="4"/>
  <c r="AK67" i="4" s="1"/>
  <c r="AL67" i="4" s="1"/>
  <c r="AJ59" i="4"/>
  <c r="AK59" i="4" s="1"/>
  <c r="AL59" i="4" s="1"/>
  <c r="AJ51" i="4"/>
  <c r="AK51" i="4" s="1"/>
  <c r="AL51" i="4" s="1"/>
  <c r="AJ43" i="4"/>
  <c r="AK43" i="4" s="1"/>
  <c r="AL43" i="4" s="1"/>
  <c r="AJ35" i="4"/>
  <c r="AK35" i="4" s="1"/>
  <c r="AL35" i="4" s="1"/>
  <c r="AJ28" i="4"/>
  <c r="AK28" i="4" s="1"/>
  <c r="AL28" i="4" s="1"/>
  <c r="AJ21" i="4"/>
  <c r="AK21" i="4" s="1"/>
  <c r="AL21" i="4" s="1"/>
  <c r="AJ68" i="4"/>
  <c r="AK68" i="4" s="1"/>
  <c r="AL68" i="4" s="1"/>
  <c r="AJ60" i="4"/>
  <c r="AK60" i="4" s="1"/>
  <c r="AL60" i="4" s="1"/>
  <c r="AJ52" i="4"/>
  <c r="AK52" i="4" s="1"/>
  <c r="AL52" i="4" s="1"/>
  <c r="AJ44" i="4"/>
  <c r="AK44" i="4" s="1"/>
  <c r="AL44" i="4" s="1"/>
  <c r="AJ36" i="4"/>
  <c r="AK36" i="4" s="1"/>
  <c r="AL36" i="4" s="1"/>
  <c r="AJ29" i="4"/>
  <c r="AK29" i="4" s="1"/>
  <c r="AL29" i="4" s="1"/>
  <c r="AJ22" i="4"/>
  <c r="AK22" i="4" s="1"/>
  <c r="AL22" i="4" s="1"/>
  <c r="AJ69" i="4"/>
  <c r="AK69" i="4" s="1"/>
  <c r="AL69" i="4" s="1"/>
  <c r="AJ61" i="4"/>
  <c r="AK61" i="4" s="1"/>
  <c r="AL61" i="4" s="1"/>
  <c r="AJ53" i="4"/>
  <c r="AK53" i="4" s="1"/>
  <c r="AL53" i="4" s="1"/>
  <c r="AJ45" i="4"/>
  <c r="AK45" i="4" s="1"/>
  <c r="AL45" i="4" s="1"/>
  <c r="AJ37" i="4"/>
  <c r="AK37" i="4" s="1"/>
  <c r="AL37" i="4" s="1"/>
  <c r="AJ30" i="4"/>
  <c r="AK30" i="4" s="1"/>
  <c r="AL30" i="4" s="1"/>
  <c r="AJ23" i="4"/>
  <c r="AK23" i="4" s="1"/>
  <c r="AL23" i="4" s="1"/>
  <c r="AJ70" i="4"/>
  <c r="AK70" i="4" s="1"/>
  <c r="AL70" i="4" s="1"/>
  <c r="AJ62" i="4"/>
  <c r="AK62" i="4" s="1"/>
  <c r="AL62" i="4" s="1"/>
  <c r="AJ54" i="4"/>
  <c r="AK54" i="4" s="1"/>
  <c r="AL54" i="4" s="1"/>
  <c r="AJ46" i="4"/>
  <c r="AK46" i="4" s="1"/>
  <c r="AL46" i="4" s="1"/>
  <c r="AJ38" i="4"/>
  <c r="AK38" i="4" s="1"/>
  <c r="AL38" i="4" s="1"/>
  <c r="AJ24" i="4"/>
  <c r="AK24" i="4" s="1"/>
  <c r="AJ71" i="4"/>
  <c r="AK71" i="4" s="1"/>
  <c r="AL71" i="4" s="1"/>
  <c r="AJ63" i="4"/>
  <c r="AK63" i="4" s="1"/>
  <c r="AL63" i="4" s="1"/>
  <c r="AJ55" i="4"/>
  <c r="AK55" i="4" s="1"/>
  <c r="AL55" i="4" s="1"/>
  <c r="AJ47" i="4"/>
  <c r="AK47" i="4" s="1"/>
  <c r="AL47" i="4" s="1"/>
  <c r="AJ39" i="4"/>
  <c r="AK39" i="4" s="1"/>
  <c r="AL39" i="4" s="1"/>
  <c r="AJ31" i="4"/>
  <c r="AK31" i="4" s="1"/>
  <c r="AL31" i="4" s="1"/>
  <c r="AJ17" i="4"/>
  <c r="AK17" i="4" s="1"/>
  <c r="AJ72" i="4"/>
  <c r="AK72" i="4" s="1"/>
  <c r="AL72" i="4" s="1"/>
  <c r="AJ64" i="4"/>
  <c r="AK64" i="4" s="1"/>
  <c r="AL64" i="4" s="1"/>
  <c r="AJ56" i="4"/>
  <c r="AK56" i="4" s="1"/>
  <c r="AL56" i="4" s="1"/>
  <c r="AJ48" i="4"/>
  <c r="AK48" i="4" s="1"/>
  <c r="AL48" i="4" s="1"/>
  <c r="AJ40" i="4"/>
  <c r="AK40" i="4" s="1"/>
  <c r="AL40" i="4" s="1"/>
  <c r="AJ32" i="4"/>
  <c r="AK32" i="4" s="1"/>
  <c r="AL32" i="4" s="1"/>
  <c r="AJ25" i="4"/>
  <c r="AK25" i="4" s="1"/>
  <c r="AL25" i="4" s="1"/>
  <c r="AJ18" i="4"/>
  <c r="AK18" i="4" s="1"/>
  <c r="AE16" i="4"/>
  <c r="AF16" i="4" s="1"/>
  <c r="AJ65" i="4"/>
  <c r="AK65" i="4" s="1"/>
  <c r="AL65" i="4" s="1"/>
  <c r="AJ57" i="4"/>
  <c r="AK57" i="4" s="1"/>
  <c r="AL57" i="4" s="1"/>
  <c r="AJ49" i="4"/>
  <c r="AK49" i="4" s="1"/>
  <c r="AL49" i="4" s="1"/>
  <c r="AJ41" i="4"/>
  <c r="AK41" i="4" s="1"/>
  <c r="AL41" i="4" s="1"/>
  <c r="AJ33" i="4"/>
  <c r="AK33" i="4" s="1"/>
  <c r="AL33" i="4" s="1"/>
  <c r="AJ26" i="4"/>
  <c r="AK26" i="4" s="1"/>
  <c r="AL26" i="4" s="1"/>
  <c r="AJ19" i="4"/>
  <c r="AK19" i="4" s="1"/>
  <c r="AL19" i="4" s="1"/>
  <c r="AE70" i="4"/>
  <c r="AE62" i="4"/>
  <c r="AE54" i="4"/>
  <c r="AE46" i="4"/>
  <c r="AE38" i="4"/>
  <c r="AE24" i="4"/>
  <c r="AE71" i="4"/>
  <c r="AE63" i="4"/>
  <c r="AE55" i="4"/>
  <c r="AE47" i="4"/>
  <c r="AE39" i="4"/>
  <c r="AE31" i="4"/>
  <c r="AE17" i="4"/>
  <c r="AE72" i="4"/>
  <c r="AE64" i="4"/>
  <c r="AE56" i="4"/>
  <c r="AE48" i="4"/>
  <c r="AE40" i="4"/>
  <c r="AE32" i="4"/>
  <c r="AE25" i="4"/>
  <c r="AE18" i="4"/>
  <c r="AE65" i="4"/>
  <c r="AE57" i="4"/>
  <c r="AE49" i="4"/>
  <c r="AE41" i="4"/>
  <c r="AE33" i="4"/>
  <c r="AE26" i="4"/>
  <c r="AE19" i="4"/>
  <c r="AE66" i="4"/>
  <c r="AE58" i="4"/>
  <c r="AE50" i="4"/>
  <c r="AE42" i="4"/>
  <c r="AE34" i="4"/>
  <c r="AE27" i="4"/>
  <c r="AE20" i="4"/>
  <c r="AE67" i="4"/>
  <c r="AE59" i="4"/>
  <c r="AE51" i="4"/>
  <c r="AE43" i="4"/>
  <c r="AE35" i="4"/>
  <c r="AE28" i="4"/>
  <c r="AE21" i="4"/>
  <c r="AE68" i="4"/>
  <c r="AE60" i="4"/>
  <c r="AE52" i="4"/>
  <c r="AE44" i="4"/>
  <c r="AE36" i="4"/>
  <c r="AE29" i="4"/>
  <c r="AE22" i="4"/>
  <c r="AE69" i="4"/>
  <c r="AE61" i="4"/>
  <c r="AE53" i="4"/>
  <c r="AE45" i="4"/>
  <c r="AE37" i="4"/>
  <c r="AE30" i="4"/>
  <c r="AE23" i="4"/>
  <c r="Z71" i="4"/>
  <c r="Z63" i="4"/>
  <c r="Z55" i="4"/>
  <c r="Z47" i="4"/>
  <c r="Z39" i="4"/>
  <c r="Z31" i="4"/>
  <c r="Z17" i="4"/>
  <c r="Z72" i="4"/>
  <c r="Z64" i="4"/>
  <c r="Z56" i="4"/>
  <c r="Z48" i="4"/>
  <c r="Z40" i="4"/>
  <c r="Z32" i="4"/>
  <c r="Z25" i="4"/>
  <c r="Z18" i="4"/>
  <c r="Z16" i="4"/>
  <c r="Z65" i="4"/>
  <c r="Z57" i="4"/>
  <c r="Z49" i="4"/>
  <c r="Z41" i="4"/>
  <c r="Z33" i="4"/>
  <c r="Z26" i="4"/>
  <c r="Z19" i="4"/>
  <c r="Z66" i="4"/>
  <c r="Z58" i="4"/>
  <c r="Z50" i="4"/>
  <c r="Z42" i="4"/>
  <c r="Z34" i="4"/>
  <c r="Z27" i="4"/>
  <c r="Z20" i="4"/>
  <c r="Z67" i="4"/>
  <c r="Z59" i="4"/>
  <c r="Z51" i="4"/>
  <c r="Z43" i="4"/>
  <c r="Z35" i="4"/>
  <c r="Z28" i="4"/>
  <c r="Z21" i="4"/>
  <c r="Z68" i="4"/>
  <c r="Z60" i="4"/>
  <c r="Z52" i="4"/>
  <c r="Z44" i="4"/>
  <c r="Z36" i="4"/>
  <c r="Z29" i="4"/>
  <c r="Z22" i="4"/>
  <c r="Z69" i="4"/>
  <c r="Z61" i="4"/>
  <c r="Z53" i="4"/>
  <c r="Z45" i="4"/>
  <c r="Z37" i="4"/>
  <c r="Z30" i="4"/>
  <c r="Z23" i="4"/>
  <c r="Z70" i="4"/>
  <c r="Z62" i="4"/>
  <c r="Z54" i="4"/>
  <c r="Z46" i="4"/>
  <c r="Z38" i="4"/>
  <c r="Z24" i="4"/>
  <c r="BF210" i="6" l="1"/>
  <c r="AV210" i="6"/>
  <c r="BA210" i="6"/>
  <c r="C221" i="5"/>
  <c r="Q19" i="7" s="1"/>
  <c r="F29" i="7" s="1"/>
  <c r="C220" i="5"/>
  <c r="Q18" i="7" s="1"/>
  <c r="F28" i="7" s="1"/>
  <c r="C218" i="5"/>
  <c r="H218" i="5" s="1"/>
  <c r="V16" i="7" s="1"/>
  <c r="C222" i="5"/>
  <c r="H222" i="5" s="1"/>
  <c r="V20" i="7" s="1"/>
  <c r="C219" i="5"/>
  <c r="Q17" i="7" s="1"/>
  <c r="F27" i="7" s="1"/>
  <c r="AQ210" i="6"/>
  <c r="AM17" i="6"/>
  <c r="AL210" i="6"/>
  <c r="AK213" i="4"/>
  <c r="AK214" i="4"/>
  <c r="AK212" i="4"/>
  <c r="AP214" i="4"/>
  <c r="AP213" i="4"/>
  <c r="AP212" i="4"/>
  <c r="AU214" i="4"/>
  <c r="AU213" i="4"/>
  <c r="AU212" i="4"/>
  <c r="AQ211" i="6"/>
  <c r="AQ212" i="6"/>
  <c r="AV212" i="6"/>
  <c r="AV211" i="6"/>
  <c r="BA211" i="6"/>
  <c r="BA212" i="6"/>
  <c r="BF211" i="6"/>
  <c r="BF212" i="6"/>
  <c r="AL211" i="6"/>
  <c r="AL212" i="6"/>
  <c r="BG16" i="6"/>
  <c r="F212" i="5"/>
  <c r="AV24" i="4"/>
  <c r="AQ24" i="4"/>
  <c r="AL24" i="4"/>
  <c r="AM55" i="6"/>
  <c r="AL18" i="4"/>
  <c r="AQ18" i="4"/>
  <c r="AV16" i="4"/>
  <c r="AQ16" i="4"/>
  <c r="AL16" i="4"/>
  <c r="AV18" i="4"/>
  <c r="AQ17" i="4"/>
  <c r="AV17" i="4"/>
  <c r="AL17" i="4"/>
  <c r="AG16" i="4"/>
  <c r="BB16" i="6"/>
  <c r="AW16" i="6"/>
  <c r="AM16" i="6"/>
  <c r="AR16" i="6"/>
  <c r="B13" i="8"/>
  <c r="B14" i="9"/>
  <c r="B25" i="9" s="1"/>
  <c r="B12" i="8"/>
  <c r="B13" i="9"/>
  <c r="B24" i="9" s="1"/>
  <c r="AA36" i="4"/>
  <c r="AB36" i="4" s="1"/>
  <c r="AA50" i="4"/>
  <c r="AB50" i="4" s="1"/>
  <c r="AA56" i="4"/>
  <c r="AB56" i="4" s="1"/>
  <c r="AF68" i="4"/>
  <c r="AG68" i="4" s="1"/>
  <c r="AF19" i="4"/>
  <c r="AG19" i="4" s="1"/>
  <c r="AA23" i="4"/>
  <c r="AB23" i="4" s="1"/>
  <c r="AA35" i="4"/>
  <c r="AB35" i="4" s="1"/>
  <c r="AA42" i="4"/>
  <c r="AB42" i="4" s="1"/>
  <c r="AA48" i="4"/>
  <c r="AB48" i="4" s="1"/>
  <c r="AA47" i="4"/>
  <c r="AB47" i="4" s="1"/>
  <c r="AF53" i="4"/>
  <c r="AG53" i="4" s="1"/>
  <c r="AF60" i="4"/>
  <c r="AG60" i="4" s="1"/>
  <c r="AF67" i="4"/>
  <c r="AG67" i="4" s="1"/>
  <c r="AF66" i="4"/>
  <c r="AG66" i="4" s="1"/>
  <c r="AF18" i="4"/>
  <c r="AF17" i="4"/>
  <c r="AF24" i="4"/>
  <c r="AA70" i="4"/>
  <c r="AB70" i="4" s="1"/>
  <c r="AA22" i="4"/>
  <c r="AB22" i="4" s="1"/>
  <c r="AA28" i="4"/>
  <c r="AB28" i="4" s="1"/>
  <c r="AA34" i="4"/>
  <c r="AB34" i="4" s="1"/>
  <c r="AA41" i="4"/>
  <c r="AB41" i="4" s="1"/>
  <c r="AA40" i="4"/>
  <c r="AB40" i="4" s="1"/>
  <c r="AA39" i="4"/>
  <c r="AB39" i="4" s="1"/>
  <c r="AF45" i="4"/>
  <c r="AG45" i="4" s="1"/>
  <c r="AF52" i="4"/>
  <c r="AG52" i="4" s="1"/>
  <c r="AF59" i="4"/>
  <c r="AG59" i="4" s="1"/>
  <c r="AF58" i="4"/>
  <c r="AG58" i="4" s="1"/>
  <c r="AF65" i="4"/>
  <c r="AG65" i="4" s="1"/>
  <c r="AF72" i="4"/>
  <c r="AG72" i="4" s="1"/>
  <c r="AF71" i="4"/>
  <c r="AG71" i="4" s="1"/>
  <c r="AA62" i="4"/>
  <c r="AB62" i="4" s="1"/>
  <c r="AA69" i="4"/>
  <c r="AB69" i="4" s="1"/>
  <c r="AA21" i="4"/>
  <c r="AB21" i="4" s="1"/>
  <c r="AA27" i="4"/>
  <c r="AB27" i="4" s="1"/>
  <c r="AA33" i="4"/>
  <c r="AB33" i="4" s="1"/>
  <c r="AA32" i="4"/>
  <c r="AB32" i="4" s="1"/>
  <c r="AA31" i="4"/>
  <c r="AB31" i="4" s="1"/>
  <c r="AF37" i="4"/>
  <c r="AG37" i="4" s="1"/>
  <c r="AF44" i="4"/>
  <c r="AG44" i="4" s="1"/>
  <c r="AF51" i="4"/>
  <c r="AG51" i="4" s="1"/>
  <c r="AF50" i="4"/>
  <c r="AG50" i="4" s="1"/>
  <c r="AF57" i="4"/>
  <c r="AG57" i="4" s="1"/>
  <c r="AF64" i="4"/>
  <c r="AG64" i="4" s="1"/>
  <c r="AF63" i="4"/>
  <c r="AG63" i="4" s="1"/>
  <c r="AF70" i="4"/>
  <c r="AG70" i="4" s="1"/>
  <c r="AA54" i="4"/>
  <c r="AB54" i="4" s="1"/>
  <c r="AA25" i="4"/>
  <c r="AB25" i="4" s="1"/>
  <c r="AF30" i="4"/>
  <c r="AG30" i="4" s="1"/>
  <c r="AF49" i="4"/>
  <c r="AG49" i="4" s="1"/>
  <c r="AF55" i="4"/>
  <c r="AG55" i="4" s="1"/>
  <c r="AF62" i="4"/>
  <c r="AG62" i="4" s="1"/>
  <c r="AA61" i="4"/>
  <c r="AB61" i="4" s="1"/>
  <c r="AF42" i="4"/>
  <c r="AG42" i="4" s="1"/>
  <c r="AF29" i="4"/>
  <c r="AG29" i="4" s="1"/>
  <c r="AA20" i="4"/>
  <c r="AB20" i="4" s="1"/>
  <c r="AF43" i="4"/>
  <c r="AG43" i="4" s="1"/>
  <c r="AA60" i="4"/>
  <c r="AB60" i="4" s="1"/>
  <c r="AA68" i="4"/>
  <c r="AB68" i="4" s="1"/>
  <c r="AA26" i="4"/>
  <c r="AB26" i="4" s="1"/>
  <c r="AF36" i="4"/>
  <c r="AG36" i="4" s="1"/>
  <c r="AF56" i="4"/>
  <c r="AG56" i="4" s="1"/>
  <c r="AA46" i="4"/>
  <c r="AB46" i="4" s="1"/>
  <c r="AA53" i="4"/>
  <c r="AB53" i="4" s="1"/>
  <c r="AA67" i="4"/>
  <c r="AB67" i="4" s="1"/>
  <c r="AA19" i="4"/>
  <c r="AB19" i="4" s="1"/>
  <c r="AA18" i="4"/>
  <c r="AA17" i="4"/>
  <c r="AF23" i="4"/>
  <c r="AG23" i="4" s="1"/>
  <c r="AF35" i="4"/>
  <c r="AG35" i="4" s="1"/>
  <c r="AF34" i="4"/>
  <c r="AG34" i="4" s="1"/>
  <c r="AF41" i="4"/>
  <c r="AG41" i="4" s="1"/>
  <c r="AF48" i="4"/>
  <c r="AG48" i="4" s="1"/>
  <c r="AF47" i="4"/>
  <c r="AG47" i="4" s="1"/>
  <c r="AF54" i="4"/>
  <c r="AG54" i="4" s="1"/>
  <c r="AA38" i="4"/>
  <c r="AB38" i="4" s="1"/>
  <c r="AA45" i="4"/>
  <c r="AB45" i="4" s="1"/>
  <c r="AA52" i="4"/>
  <c r="AB52" i="4" s="1"/>
  <c r="AA59" i="4"/>
  <c r="AB59" i="4" s="1"/>
  <c r="AA66" i="4"/>
  <c r="AB66" i="4" s="1"/>
  <c r="AA16" i="4"/>
  <c r="AA72" i="4"/>
  <c r="AB72" i="4" s="1"/>
  <c r="AA71" i="4"/>
  <c r="AB71" i="4" s="1"/>
  <c r="AF22" i="4"/>
  <c r="AG22" i="4" s="1"/>
  <c r="AF28" i="4"/>
  <c r="AG28" i="4" s="1"/>
  <c r="AF27" i="4"/>
  <c r="AG27" i="4" s="1"/>
  <c r="AF33" i="4"/>
  <c r="AG33" i="4" s="1"/>
  <c r="AF40" i="4"/>
  <c r="AG40" i="4" s="1"/>
  <c r="AF39" i="4"/>
  <c r="AG39" i="4" s="1"/>
  <c r="AF46" i="4"/>
  <c r="AG46" i="4" s="1"/>
  <c r="AA37" i="4"/>
  <c r="AB37" i="4" s="1"/>
  <c r="AA44" i="4"/>
  <c r="AB44" i="4" s="1"/>
  <c r="AA51" i="4"/>
  <c r="AB51" i="4" s="1"/>
  <c r="AA58" i="4"/>
  <c r="AB58" i="4" s="1"/>
  <c r="AA65" i="4"/>
  <c r="AB65" i="4" s="1"/>
  <c r="AA64" i="4"/>
  <c r="AB64" i="4" s="1"/>
  <c r="AA63" i="4"/>
  <c r="AB63" i="4" s="1"/>
  <c r="AF69" i="4"/>
  <c r="AG69" i="4" s="1"/>
  <c r="AF21" i="4"/>
  <c r="AG21" i="4" s="1"/>
  <c r="AF20" i="4"/>
  <c r="AG20" i="4" s="1"/>
  <c r="AF26" i="4"/>
  <c r="AG26" i="4" s="1"/>
  <c r="AF32" i="4"/>
  <c r="AG32" i="4" s="1"/>
  <c r="AF31" i="4"/>
  <c r="AG31" i="4" s="1"/>
  <c r="AF38" i="4"/>
  <c r="AG38" i="4" s="1"/>
  <c r="AA24" i="4"/>
  <c r="AA57" i="4"/>
  <c r="AB57" i="4" s="1"/>
  <c r="AF61" i="4"/>
  <c r="AG61" i="4" s="1"/>
  <c r="AF25" i="4"/>
  <c r="AG25" i="4" s="1"/>
  <c r="AA43" i="4"/>
  <c r="AB43" i="4" s="1"/>
  <c r="AA55" i="4"/>
  <c r="AB55" i="4" s="1"/>
  <c r="AA49" i="4"/>
  <c r="AB49" i="4" s="1"/>
  <c r="AA30" i="4"/>
  <c r="AB30" i="4" s="1"/>
  <c r="AA29" i="4"/>
  <c r="AB29" i="4" s="1"/>
  <c r="AF214" i="4" l="1"/>
  <c r="AF213" i="4"/>
  <c r="AF212" i="4"/>
  <c r="AA214" i="4"/>
  <c r="AA212" i="4"/>
  <c r="AA213" i="4"/>
  <c r="BF213" i="6"/>
  <c r="C222" i="6"/>
  <c r="C40" i="7" s="1"/>
  <c r="G50" i="7" s="1"/>
  <c r="AL213" i="6"/>
  <c r="BA213" i="6"/>
  <c r="AV213" i="6"/>
  <c r="AQ213" i="6"/>
  <c r="Q16" i="7"/>
  <c r="F26" i="7" s="1"/>
  <c r="H220" i="5"/>
  <c r="V18" i="7" s="1"/>
  <c r="AB24" i="4"/>
  <c r="AG24" i="4"/>
  <c r="Q20" i="7"/>
  <c r="F30" i="7" s="1"/>
  <c r="H219" i="5"/>
  <c r="V17" i="7" s="1"/>
  <c r="H221" i="5"/>
  <c r="V19" i="7" s="1"/>
  <c r="AG18" i="4"/>
  <c r="AB18" i="4"/>
  <c r="AG17" i="4"/>
  <c r="C224" i="4"/>
  <c r="C20" i="7" s="1"/>
  <c r="AU215" i="4"/>
  <c r="C222" i="4"/>
  <c r="AK215" i="4"/>
  <c r="AP215" i="4"/>
  <c r="C223" i="4"/>
  <c r="AB16" i="4"/>
  <c r="AB17" i="4"/>
  <c r="C221" i="6"/>
  <c r="C39" i="7" s="1"/>
  <c r="G49" i="7" s="1"/>
  <c r="C220" i="6"/>
  <c r="C38" i="7" s="1"/>
  <c r="G48" i="7" s="1"/>
  <c r="C219" i="6"/>
  <c r="C37" i="7" s="1"/>
  <c r="G47" i="7" s="1"/>
  <c r="C218" i="6"/>
  <c r="C36" i="7" s="1"/>
  <c r="G46" i="7" s="1"/>
  <c r="B7" i="4"/>
  <c r="A7" i="4"/>
  <c r="B6" i="4"/>
  <c r="A6" i="4"/>
  <c r="B5" i="4"/>
  <c r="A5" i="4"/>
  <c r="B4" i="4"/>
  <c r="A4" i="4"/>
  <c r="B3" i="4"/>
  <c r="A220" i="4" s="1"/>
  <c r="A16" i="7" s="1"/>
  <c r="A26" i="7" s="1"/>
  <c r="A3" i="4"/>
  <c r="B2" i="4"/>
  <c r="A2" i="4"/>
  <c r="F222" i="6" l="1"/>
  <c r="H40" i="7" s="1"/>
  <c r="C221" i="4"/>
  <c r="AF215" i="4"/>
  <c r="H222" i="4"/>
  <c r="H18" i="7" s="1"/>
  <c r="C18" i="7"/>
  <c r="C28" i="7" s="1"/>
  <c r="J28" i="7" s="1"/>
  <c r="H223" i="4"/>
  <c r="H19" i="7" s="1"/>
  <c r="C19" i="7"/>
  <c r="C29" i="7" s="1"/>
  <c r="J29" i="7" s="1"/>
  <c r="C220" i="4"/>
  <c r="AA215" i="4"/>
  <c r="C30" i="7"/>
  <c r="J30" i="7" s="1"/>
  <c r="H224" i="4"/>
  <c r="H20" i="7" s="1"/>
  <c r="F221" i="6"/>
  <c r="H39" i="7" s="1"/>
  <c r="F220" i="6"/>
  <c r="H38" i="7" s="1"/>
  <c r="F219" i="6"/>
  <c r="H37" i="7" s="1"/>
  <c r="F218" i="6"/>
  <c r="H36" i="7" s="1"/>
  <c r="F62" i="8"/>
  <c r="F31" i="3"/>
  <c r="E62" i="8" s="1"/>
  <c r="G19" i="3"/>
  <c r="F29" i="8" s="1"/>
  <c r="H19" i="3"/>
  <c r="G29" i="8" s="1"/>
  <c r="I19" i="3"/>
  <c r="H29" i="8" s="1"/>
  <c r="J19" i="3"/>
  <c r="I29" i="8" s="1"/>
  <c r="K19" i="3"/>
  <c r="J29" i="8" s="1"/>
  <c r="J38" i="8" s="1"/>
  <c r="L19" i="3"/>
  <c r="K29" i="8" s="1"/>
  <c r="M19" i="3"/>
  <c r="L29" i="8" s="1"/>
  <c r="L38" i="8" s="1"/>
  <c r="N19" i="3"/>
  <c r="M29" i="8" s="1"/>
  <c r="O19" i="3"/>
  <c r="N29" i="8" s="1"/>
  <c r="P19" i="3"/>
  <c r="O29" i="8" s="1"/>
  <c r="O38" i="8" s="1"/>
  <c r="Q19" i="3"/>
  <c r="P29" i="8" s="1"/>
  <c r="F19" i="3"/>
  <c r="E29" i="8" s="1"/>
  <c r="B7" i="3"/>
  <c r="A7" i="3"/>
  <c r="B6" i="3"/>
  <c r="A6" i="3"/>
  <c r="B5" i="3"/>
  <c r="A5" i="3"/>
  <c r="B4" i="3"/>
  <c r="A4" i="3"/>
  <c r="B3" i="3"/>
  <c r="C14" i="3" s="1"/>
  <c r="B24" i="8" s="1"/>
  <c r="B45" i="8" s="1"/>
  <c r="A3" i="3"/>
  <c r="B2" i="3"/>
  <c r="A2" i="3"/>
  <c r="H221" i="4" l="1"/>
  <c r="H17" i="7" s="1"/>
  <c r="C17" i="7"/>
  <c r="C27" i="7" s="1"/>
  <c r="J27" i="7" s="1"/>
  <c r="L39" i="8"/>
  <c r="L47" i="8"/>
  <c r="L46" i="8"/>
  <c r="L49" i="8"/>
  <c r="L48" i="8"/>
  <c r="L45" i="8"/>
  <c r="L50" i="8"/>
  <c r="C16" i="7"/>
  <c r="C26" i="7" s="1"/>
  <c r="J26" i="7" s="1"/>
  <c r="H220" i="4"/>
  <c r="H16" i="7" s="1"/>
  <c r="O39" i="8"/>
  <c r="O46" i="8"/>
  <c r="O47" i="8"/>
  <c r="O48" i="8"/>
  <c r="O49" i="8"/>
  <c r="O50" i="8"/>
  <c r="O45" i="8"/>
  <c r="J39" i="8"/>
  <c r="J48" i="8"/>
  <c r="J45" i="8"/>
  <c r="J50" i="8"/>
  <c r="J47" i="8"/>
  <c r="J46" i="8"/>
  <c r="J49" i="8"/>
  <c r="O30" i="7"/>
  <c r="C50" i="7"/>
  <c r="L50" i="7" s="1"/>
  <c r="O29" i="7"/>
  <c r="C49" i="7"/>
  <c r="L49" i="7" s="1"/>
  <c r="O28" i="7"/>
  <c r="C48" i="7"/>
  <c r="L48" i="7" s="1"/>
  <c r="C26" i="3"/>
  <c r="B57" i="8" s="1"/>
  <c r="B77" i="8" s="1"/>
  <c r="E19" i="3"/>
  <c r="D29" i="8" s="1"/>
  <c r="D50" i="8" s="1"/>
  <c r="E31" i="3"/>
  <c r="D62" i="8" s="1"/>
  <c r="D82" i="8" s="1"/>
  <c r="B3" i="2"/>
  <c r="B4" i="2"/>
  <c r="B5" i="2"/>
  <c r="B6" i="2"/>
  <c r="B7" i="2"/>
  <c r="B2" i="2"/>
  <c r="A3" i="2"/>
  <c r="A4" i="2"/>
  <c r="A5" i="2"/>
  <c r="A6" i="2"/>
  <c r="A7" i="2"/>
  <c r="A2" i="2"/>
  <c r="O26" i="7" l="1"/>
  <c r="C46" i="7"/>
  <c r="L46" i="7" s="1"/>
  <c r="E57" i="7"/>
  <c r="S49" i="7"/>
  <c r="P49" i="7"/>
  <c r="C66" i="7" s="1"/>
  <c r="C30" i="2"/>
  <c r="C14" i="2"/>
  <c r="E15" i="2" s="1"/>
  <c r="P48" i="7"/>
  <c r="C65" i="7" s="1"/>
  <c r="S48" i="7"/>
  <c r="E56" i="7"/>
  <c r="S50" i="7"/>
  <c r="P50" i="7"/>
  <c r="C67" i="7" s="1"/>
  <c r="E58" i="7"/>
  <c r="O27" i="7"/>
  <c r="C47" i="7"/>
  <c r="L47" i="7" s="1"/>
  <c r="E30" i="2"/>
  <c r="E30" i="3"/>
  <c r="D61" i="8" s="1"/>
  <c r="D81" i="8" s="1"/>
  <c r="E29" i="3"/>
  <c r="D60" i="8" s="1"/>
  <c r="D80" i="8" s="1"/>
  <c r="E14" i="3"/>
  <c r="D24" i="8" s="1"/>
  <c r="D45" i="8" s="1"/>
  <c r="E18" i="3"/>
  <c r="D28" i="8" s="1"/>
  <c r="D49" i="8" s="1"/>
  <c r="E28" i="3"/>
  <c r="D59" i="8" s="1"/>
  <c r="D79" i="8" s="1"/>
  <c r="E27" i="3"/>
  <c r="D58" i="8" s="1"/>
  <c r="D78" i="8" s="1"/>
  <c r="E17" i="3"/>
  <c r="D27" i="8" s="1"/>
  <c r="D48" i="8" s="1"/>
  <c r="E26" i="3"/>
  <c r="D57" i="8" s="1"/>
  <c r="D77" i="8" s="1"/>
  <c r="E16" i="3"/>
  <c r="D26" i="8" s="1"/>
  <c r="D47" i="8" s="1"/>
  <c r="E15" i="3"/>
  <c r="D25" i="8" s="1"/>
  <c r="D46" i="8" s="1"/>
  <c r="E16" i="2" l="1"/>
  <c r="E33" i="2"/>
  <c r="E34" i="2"/>
  <c r="E18" i="2"/>
  <c r="E14" i="2"/>
  <c r="S47" i="7"/>
  <c r="P47" i="7"/>
  <c r="C64" i="7" s="1"/>
  <c r="E55" i="7"/>
  <c r="E17" i="2"/>
  <c r="E32" i="2"/>
  <c r="E31" i="2"/>
  <c r="G57" i="7"/>
  <c r="E17" i="9"/>
  <c r="F17" i="9" s="1"/>
  <c r="E28" i="9" s="1"/>
  <c r="D16" i="8"/>
  <c r="D15" i="8"/>
  <c r="G56" i="7"/>
  <c r="E16" i="9"/>
  <c r="F16" i="9" s="1"/>
  <c r="E27" i="9" s="1"/>
  <c r="E54" i="7"/>
  <c r="P46" i="7"/>
  <c r="C63" i="7" s="1"/>
  <c r="S46" i="7"/>
  <c r="G58" i="7"/>
  <c r="D17" i="8"/>
  <c r="E18" i="9"/>
  <c r="F18" i="9" s="1"/>
  <c r="E29" i="9" s="1"/>
  <c r="G55" i="7" l="1"/>
  <c r="E15" i="9"/>
  <c r="F15" i="9" s="1"/>
  <c r="E26" i="9" s="1"/>
  <c r="D14" i="8"/>
  <c r="D13" i="8"/>
  <c r="G54" i="7"/>
  <c r="E14" i="9"/>
  <c r="F14" i="9" s="1"/>
  <c r="E25" i="9" s="1"/>
  <c r="K37" i="8" l="1"/>
  <c r="K38" i="8" s="1"/>
  <c r="P37" i="8"/>
  <c r="P38" i="8" s="1"/>
  <c r="E70" i="8"/>
  <c r="E71" i="8" s="1"/>
  <c r="F70" i="8"/>
  <c r="F71" i="8" s="1"/>
  <c r="G37" i="8"/>
  <c r="G38" i="8" s="1"/>
  <c r="M37" i="8"/>
  <c r="M38" i="8" s="1"/>
  <c r="H37" i="8"/>
  <c r="H38" i="8" s="1"/>
  <c r="I37" i="8"/>
  <c r="I38" i="8" s="1"/>
  <c r="E37" i="8"/>
  <c r="E38" i="8" s="1"/>
  <c r="F37" i="8"/>
  <c r="F38" i="8" s="1"/>
  <c r="N37" i="8"/>
  <c r="N38" i="8" s="1"/>
  <c r="P46" i="8" l="1"/>
  <c r="P50" i="8"/>
  <c r="P47" i="8"/>
  <c r="P45" i="8"/>
  <c r="P48" i="8"/>
  <c r="P39" i="8"/>
  <c r="P49" i="8"/>
  <c r="K45" i="8"/>
  <c r="K49" i="8"/>
  <c r="K50" i="8"/>
  <c r="K39" i="8"/>
  <c r="K47" i="8"/>
  <c r="K48" i="8"/>
  <c r="K46" i="8"/>
  <c r="N48" i="8"/>
  <c r="N47" i="8"/>
  <c r="N46" i="8"/>
  <c r="N39" i="8"/>
  <c r="N45" i="8"/>
  <c r="N50" i="8"/>
  <c r="N49" i="8"/>
  <c r="I46" i="8"/>
  <c r="I47" i="8"/>
  <c r="I48" i="8"/>
  <c r="I45" i="8"/>
  <c r="I49" i="8"/>
  <c r="I50" i="8"/>
  <c r="I39" i="8"/>
  <c r="E77" i="8"/>
  <c r="E78" i="8"/>
  <c r="E81" i="8"/>
  <c r="E79" i="8"/>
  <c r="E82" i="8"/>
  <c r="E72" i="8"/>
  <c r="E80" i="8"/>
  <c r="F39" i="8"/>
  <c r="F47" i="8"/>
  <c r="F46" i="8"/>
  <c r="F50" i="8"/>
  <c r="F49" i="8"/>
  <c r="F48" i="8"/>
  <c r="F45" i="8"/>
  <c r="H48" i="8"/>
  <c r="H45" i="8"/>
  <c r="H50" i="8"/>
  <c r="H39" i="8"/>
  <c r="H49" i="8"/>
  <c r="H47" i="8"/>
  <c r="H46" i="8"/>
  <c r="G46" i="8"/>
  <c r="G49" i="8"/>
  <c r="G47" i="8"/>
  <c r="G48" i="8"/>
  <c r="G39" i="8"/>
  <c r="G45" i="8"/>
  <c r="G50" i="8"/>
  <c r="M45" i="8"/>
  <c r="M50" i="8"/>
  <c r="M49" i="8"/>
  <c r="M39" i="8"/>
  <c r="M48" i="8"/>
  <c r="M47" i="8"/>
  <c r="M46" i="8"/>
  <c r="F78" i="8"/>
  <c r="F72" i="8"/>
  <c r="F79" i="8"/>
  <c r="F77" i="8"/>
  <c r="F81" i="8"/>
  <c r="F80" i="8"/>
  <c r="F82" i="8"/>
  <c r="E39" i="8"/>
  <c r="E46" i="8"/>
  <c r="E50" i="8"/>
  <c r="E47" i="8"/>
  <c r="E49" i="8"/>
  <c r="E45" i="8"/>
  <c r="E48" i="8"/>
</calcChain>
</file>

<file path=xl/sharedStrings.xml><?xml version="1.0" encoding="utf-8"?>
<sst xmlns="http://schemas.openxmlformats.org/spreadsheetml/2006/main" count="1100" uniqueCount="374">
  <si>
    <t>Course Code</t>
  </si>
  <si>
    <t>Batch</t>
  </si>
  <si>
    <t>Semester</t>
  </si>
  <si>
    <t>Session</t>
  </si>
  <si>
    <t>L:T:P</t>
  </si>
  <si>
    <t>3.1.0</t>
  </si>
  <si>
    <t>Sheet S1:</t>
  </si>
  <si>
    <t>Mention Program Outcomes (given by NBA)</t>
  </si>
  <si>
    <t xml:space="preserve">Mention Program Specific Outcomes(PSO's) of Computer Science and Engineering </t>
  </si>
  <si>
    <t>Sheet S2:</t>
  </si>
  <si>
    <t>Define Course Outcomes (COs) using Revised Bloom's Taxonomy</t>
  </si>
  <si>
    <t>Set Targets for CO Attainment</t>
  </si>
  <si>
    <t>Mapping of COs with POs (CO-PO Correlation Matrix)</t>
  </si>
  <si>
    <t xml:space="preserve"> Mapping of COs with PSOs (CO-PSO Correlation Matrix)</t>
  </si>
  <si>
    <t>Sheet S3:</t>
  </si>
  <si>
    <t>Direct CO Attainment using Continuous Internal Examination (CIE)</t>
  </si>
  <si>
    <t>Sheet S4:</t>
  </si>
  <si>
    <t>Direct CO Attainment using Semester End Examination (SEE)</t>
  </si>
  <si>
    <t>Sheet S5:</t>
  </si>
  <si>
    <t>Indirect CO Attainment through Course Exit Survey</t>
  </si>
  <si>
    <t>Sheet S6:</t>
  </si>
  <si>
    <t>CO Attainment and Analysis</t>
  </si>
  <si>
    <t>Sheet S7:</t>
  </si>
  <si>
    <t>PO Attainment and PSO Attainment</t>
  </si>
  <si>
    <t>Course Name</t>
  </si>
  <si>
    <t>CO</t>
  </si>
  <si>
    <t>CO1</t>
  </si>
  <si>
    <t>CO2</t>
  </si>
  <si>
    <t>CO3</t>
  </si>
  <si>
    <t>CO4</t>
  </si>
  <si>
    <t>CO5</t>
  </si>
  <si>
    <t>Course Outcomes(COs)</t>
  </si>
  <si>
    <t>Congnitive Levels</t>
  </si>
  <si>
    <t>Apply</t>
  </si>
  <si>
    <t>Targets for CO Attainments</t>
  </si>
  <si>
    <t>Level</t>
  </si>
  <si>
    <t>&lt; 40%</t>
  </si>
  <si>
    <t>Aim is to attain level 3</t>
  </si>
  <si>
    <t>≥ 60%</t>
  </si>
  <si>
    <t>≥ 40% and &lt; 60%</t>
  </si>
  <si>
    <t>Course Outcomes(CO's)</t>
  </si>
  <si>
    <t>PO1</t>
  </si>
  <si>
    <t>PO2</t>
  </si>
  <si>
    <t>PO3</t>
  </si>
  <si>
    <t>PO4</t>
  </si>
  <si>
    <t>PO5</t>
  </si>
  <si>
    <t>PO6</t>
  </si>
  <si>
    <t>PO7</t>
  </si>
  <si>
    <t>PO8</t>
  </si>
  <si>
    <t>PO9</t>
  </si>
  <si>
    <t>PO10</t>
  </si>
  <si>
    <t>PO11</t>
  </si>
  <si>
    <t>PO12</t>
  </si>
  <si>
    <t>Engineering Graduates will be able to :</t>
  </si>
  <si>
    <t>At the end of course, Students will be able to :</t>
  </si>
  <si>
    <t>Program Outcomes (PO's)</t>
  </si>
  <si>
    <r>
      <t xml:space="preserve">Engineering Knowledge:  </t>
    </r>
    <r>
      <rPr>
        <sz val="11"/>
        <color indexed="8"/>
        <rFont val="Calibri"/>
        <family val="2"/>
      </rPr>
      <t>Apply the knowledge of mathematics,  science, engineering fundamentals, and an engineering specialization to the solution of complex engineering problems.</t>
    </r>
  </si>
  <si>
    <r>
      <rPr>
        <b/>
        <sz val="11"/>
        <color theme="1"/>
        <rFont val="Calibri"/>
        <family val="2"/>
        <scheme val="minor"/>
      </rPr>
      <t>Problem analysis:</t>
    </r>
    <r>
      <rPr>
        <sz val="11"/>
        <color theme="1"/>
        <rFont val="Calibri"/>
        <family val="2"/>
        <scheme val="minor"/>
      </rPr>
      <t xml:space="preserve"> Identify, formulate, review research literature, and analyze complex engineering problems reaching substantiated conclusions using first principles of mathematics, natural sciences and engineering sciences.</t>
    </r>
  </si>
  <si>
    <r>
      <rPr>
        <b/>
        <sz val="11"/>
        <color indexed="8"/>
        <rFont val="Calibri"/>
        <family val="2"/>
      </rPr>
      <t xml:space="preserve">Design/development of  solutions: </t>
    </r>
    <r>
      <rPr>
        <sz val="11"/>
        <color indexed="8"/>
        <rFont val="Calibri"/>
        <family val="2"/>
      </rPr>
      <t>Design  solutions for complex engineering problems and design system components or processes that meet the specified needs with appropriate consideration for the public health and safety,and the cultural,societal, and environmental considerations.</t>
    </r>
  </si>
  <si>
    <r>
      <rPr>
        <b/>
        <sz val="11"/>
        <color indexed="8"/>
        <rFont val="Calibri"/>
        <family val="2"/>
      </rPr>
      <t>Conduct investigations of complex problems:</t>
    </r>
    <r>
      <rPr>
        <sz val="11"/>
        <color indexed="8"/>
        <rFont val="Calibri"/>
        <family val="2"/>
      </rPr>
      <t xml:space="preserve"> Use research-based knowledge and research methods including design of experiments, analysis and interpretation of data,and synthesis of the information to provide valid conclusions.</t>
    </r>
  </si>
  <si>
    <r>
      <rPr>
        <b/>
        <sz val="11"/>
        <color indexed="8"/>
        <rFont val="Calibri"/>
        <family val="2"/>
      </rPr>
      <t xml:space="preserve">Modern tool usage: </t>
    </r>
    <r>
      <rPr>
        <sz val="11"/>
        <color indexed="8"/>
        <rFont val="Calibri"/>
        <family val="2"/>
      </rPr>
      <t>Create, select, and apply appropriate techniques, resources, and modern engineering and IT tools including prediction and modeling to complex engineering activities with an understanding of the limitations.</t>
    </r>
  </si>
  <si>
    <r>
      <rPr>
        <b/>
        <sz val="11"/>
        <color indexed="8"/>
        <rFont val="Calibri"/>
        <family val="2"/>
      </rPr>
      <t>The engineer and society:</t>
    </r>
    <r>
      <rPr>
        <sz val="11"/>
        <color indexed="8"/>
        <rFont val="Calibri"/>
        <family val="2"/>
      </rPr>
      <t xml:space="preserve"> Apply reasoning informed by the contextual knowledge to assess societal,health,safety,legal and cultural issues and the consequent responsibilities relevant to the professional engineering practice.</t>
    </r>
  </si>
  <si>
    <r>
      <rPr>
        <b/>
        <sz val="11"/>
        <color indexed="8"/>
        <rFont val="Calibri"/>
        <family val="2"/>
      </rPr>
      <t>Environment and sustainability:</t>
    </r>
    <r>
      <rPr>
        <sz val="11"/>
        <color indexed="8"/>
        <rFont val="Calibri"/>
        <family val="2"/>
      </rPr>
      <t xml:space="preserve"> Understand the impact of the professional engineering solutions in societal and environmental contexts,  and demonstrate the  knowledge  of,  and  need for sustainable development.</t>
    </r>
  </si>
  <si>
    <r>
      <rPr>
        <b/>
        <sz val="11"/>
        <color indexed="8"/>
        <rFont val="Calibri"/>
        <family val="2"/>
      </rPr>
      <t xml:space="preserve">Ethics: </t>
    </r>
    <r>
      <rPr>
        <sz val="11"/>
        <color indexed="8"/>
        <rFont val="Calibri"/>
        <family val="2"/>
      </rPr>
      <t>Apply ethical principles and commit to professional ethics and responsibilities and norms of the engineering practice.</t>
    </r>
  </si>
  <si>
    <r>
      <rPr>
        <b/>
        <sz val="11"/>
        <color indexed="8"/>
        <rFont val="Calibri"/>
        <family val="2"/>
      </rPr>
      <t xml:space="preserve">Individual and team work: </t>
    </r>
    <r>
      <rPr>
        <sz val="11"/>
        <color indexed="8"/>
        <rFont val="Calibri"/>
        <family val="2"/>
      </rPr>
      <t>Function effectively as an individual, and as a member or leader in diverse teams,and in multidisciplinary settings.</t>
    </r>
  </si>
  <si>
    <r>
      <rPr>
        <b/>
        <sz val="11"/>
        <color theme="1"/>
        <rFont val="Calibri"/>
        <family val="2"/>
        <scheme val="minor"/>
      </rPr>
      <t>Communication:</t>
    </r>
    <r>
      <rPr>
        <sz val="11"/>
        <color theme="1"/>
        <rFont val="Calibri"/>
        <family val="2"/>
        <scheme val="minor"/>
      </rPr>
      <t xml:space="preserve"> Communicate effectively on complex engineering activities with the engineering community and with society at large, such as, being able to comprehend and write effective reports and design documentation, make effective presentations,and give and receive clear instructions.</t>
    </r>
  </si>
  <si>
    <r>
      <rPr>
        <b/>
        <sz val="11"/>
        <color indexed="8"/>
        <rFont val="Calibri"/>
        <family val="2"/>
      </rPr>
      <t xml:space="preserve">Project  management and  finance: </t>
    </r>
    <r>
      <rPr>
        <sz val="11"/>
        <color indexed="8"/>
        <rFont val="Calibri"/>
        <family val="2"/>
      </rPr>
      <t xml:space="preserve"> Demonstrate  knowledge  and understanding  of  the engineering and management principles and apply these to one’s own work, as a member and leader in a team, to manage projects and in multidisciplinary environments.</t>
    </r>
  </si>
  <si>
    <t>Program Specific Outcomes (PSO's)</t>
  </si>
  <si>
    <t>Marks</t>
  </si>
  <si>
    <t xml:space="preserve">% of students getting marks ≥ 60% </t>
  </si>
  <si>
    <t>PSO1</t>
  </si>
  <si>
    <t>Comprehend the core subjects of CSE and apply them to resolve domain specific tribulations.</t>
  </si>
  <si>
    <t>Extrapolate the fundamental concepts in engineering and to apply latest technology with programming language skills to develop, test, implement and maintain software products.</t>
  </si>
  <si>
    <t>PSO2</t>
  </si>
  <si>
    <t>After completing their graduation, students of Computer Science and Engineering will be able to do :</t>
  </si>
  <si>
    <t>Mapping Strength</t>
  </si>
  <si>
    <t>CO-PO Mapping</t>
  </si>
  <si>
    <t>CO-PSO Mapping</t>
  </si>
  <si>
    <t>Assessment Plan And Assessment Instruments/Tools</t>
  </si>
  <si>
    <t>Q1</t>
  </si>
  <si>
    <t>Q2</t>
  </si>
  <si>
    <t>Q3</t>
  </si>
  <si>
    <t>Q4</t>
  </si>
  <si>
    <t>Q5</t>
  </si>
  <si>
    <t>Q6</t>
  </si>
  <si>
    <t>Y</t>
  </si>
  <si>
    <t>Questions</t>
  </si>
  <si>
    <t>Sessional 1 (Class Test 1)</t>
  </si>
  <si>
    <t>Sessional 2  (Class Test 2)</t>
  </si>
  <si>
    <t>Ast. 1</t>
  </si>
  <si>
    <t>Ast. 2</t>
  </si>
  <si>
    <t>Direct Assessment using Semester End Examination (SEE)</t>
  </si>
  <si>
    <t>Direct Assessment using Continious Internal Examination (CIE)</t>
  </si>
  <si>
    <t>SEE</t>
  </si>
  <si>
    <t>Course Exit Survey</t>
  </si>
  <si>
    <t>Ast. 3</t>
  </si>
  <si>
    <t>Ast. 4</t>
  </si>
  <si>
    <t>Ast. 5</t>
  </si>
  <si>
    <t>Assignments/Quizes</t>
  </si>
  <si>
    <t>Q.Nos.</t>
  </si>
  <si>
    <t>S.No.</t>
  </si>
  <si>
    <t>Univ. Roll No.</t>
  </si>
  <si>
    <t>Name              Max Marks</t>
  </si>
  <si>
    <t>Total Marks Obtained</t>
  </si>
  <si>
    <t>&gt;=60%</t>
  </si>
  <si>
    <t>Level (3,2,1)</t>
  </si>
  <si>
    <t>Y/N</t>
  </si>
  <si>
    <t>Total Marks Attempted</t>
  </si>
  <si>
    <t xml:space="preserve">No. of students scoring </t>
  </si>
  <si>
    <t>Average</t>
  </si>
  <si>
    <t>Indirect Assessment using Course Exit Survey (CES)</t>
  </si>
  <si>
    <t>Sessional 2 (Class Test 2)</t>
  </si>
  <si>
    <t>Number of Students</t>
  </si>
  <si>
    <t>CO Attained      (On Scale of 3)</t>
  </si>
  <si>
    <t>Name                     Max Marks</t>
  </si>
  <si>
    <t>Name                      Max Rating</t>
  </si>
  <si>
    <t>Rating Given</t>
  </si>
  <si>
    <t>Out of</t>
  </si>
  <si>
    <t>CO Attained             (On Scale of 3)</t>
  </si>
  <si>
    <t>Sheet S8:</t>
  </si>
  <si>
    <t>CO Attainment Gap and Closure of Quality Loop</t>
  </si>
  <si>
    <r>
      <t xml:space="preserve">Direct CO Attainment                     </t>
    </r>
    <r>
      <rPr>
        <b/>
        <sz val="8"/>
        <color theme="1"/>
        <rFont val="Calibri"/>
        <family val="2"/>
        <scheme val="minor"/>
      </rPr>
      <t>(CO_Direct = 0.33*CO_CIE + 0.67*CO_SEE)</t>
    </r>
  </si>
  <si>
    <r>
      <t xml:space="preserve">CO Attained using SEE </t>
    </r>
    <r>
      <rPr>
        <b/>
        <sz val="8"/>
        <color theme="1"/>
        <rFont val="Calibri"/>
        <family val="2"/>
        <scheme val="minor"/>
      </rPr>
      <t>(CO_SEE)</t>
    </r>
  </si>
  <si>
    <r>
      <t xml:space="preserve">CO Attained Using CIE </t>
    </r>
    <r>
      <rPr>
        <b/>
        <sz val="8"/>
        <color theme="1"/>
        <rFont val="Calibri"/>
        <family val="2"/>
        <scheme val="minor"/>
      </rPr>
      <t>(CO_CIE)</t>
    </r>
  </si>
  <si>
    <t>Direct CO Attainment       (On Scale of 3)</t>
  </si>
  <si>
    <t>Direct CO Attainment (CO_Direct)</t>
  </si>
  <si>
    <t>Indirect CO Attainment (CO_Indirect)</t>
  </si>
  <si>
    <r>
      <t xml:space="preserve">Indirect CO Attainment             </t>
    </r>
    <r>
      <rPr>
        <b/>
        <sz val="8"/>
        <color theme="1"/>
        <rFont val="Calibri"/>
        <family val="2"/>
        <scheme val="minor"/>
      </rPr>
      <t>(CO_Indirect)</t>
    </r>
  </si>
  <si>
    <r>
      <t xml:space="preserve">Indirect CO Attainment           </t>
    </r>
    <r>
      <rPr>
        <b/>
        <sz val="8"/>
        <color theme="1"/>
        <rFont val="Calibri"/>
        <family val="2"/>
        <scheme val="minor"/>
      </rPr>
      <t xml:space="preserve"> (On scale of 3)</t>
    </r>
  </si>
  <si>
    <r>
      <t xml:space="preserve">Direct CO Attainment     </t>
    </r>
    <r>
      <rPr>
        <b/>
        <sz val="8"/>
        <color theme="1"/>
        <rFont val="Calibri"/>
        <family val="2"/>
        <scheme val="minor"/>
      </rPr>
      <t>(CO_Direct)</t>
    </r>
  </si>
  <si>
    <r>
      <t xml:space="preserve">Indirect CO Attainment </t>
    </r>
    <r>
      <rPr>
        <b/>
        <sz val="8"/>
        <color theme="1"/>
        <rFont val="Calibri"/>
        <family val="2"/>
        <scheme val="minor"/>
      </rPr>
      <t>(CO_Indirect)</t>
    </r>
  </si>
  <si>
    <r>
      <t xml:space="preserve">CO Attainment                                           </t>
    </r>
    <r>
      <rPr>
        <b/>
        <sz val="8"/>
        <color theme="1"/>
        <rFont val="Calibri"/>
        <family val="2"/>
        <scheme val="minor"/>
      </rPr>
      <t xml:space="preserve"> (CO = 0.9*CO_Direct + 0.1*CO_Indirect)</t>
    </r>
  </si>
  <si>
    <r>
      <t xml:space="preserve">CO Attainment    </t>
    </r>
    <r>
      <rPr>
        <b/>
        <sz val="8"/>
        <color theme="1"/>
        <rFont val="Calibri"/>
        <family val="2"/>
        <scheme val="minor"/>
      </rPr>
      <t xml:space="preserve"> (On scale of 3)</t>
    </r>
  </si>
  <si>
    <t>CO Attainment</t>
  </si>
  <si>
    <t>CO Targets</t>
  </si>
  <si>
    <t>PO</t>
  </si>
  <si>
    <t>Relevant COs</t>
  </si>
  <si>
    <t>Average of attainments of Relevent COs</t>
  </si>
  <si>
    <t>PO Attainment</t>
  </si>
  <si>
    <t>PO Attainments</t>
  </si>
  <si>
    <t>PSO Attainment</t>
  </si>
  <si>
    <t>PSO Attainments</t>
  </si>
  <si>
    <t>PSO</t>
  </si>
  <si>
    <r>
      <t xml:space="preserve">PO Attainment </t>
    </r>
    <r>
      <rPr>
        <b/>
        <sz val="8"/>
        <color theme="1"/>
        <rFont val="Calibri"/>
        <family val="2"/>
        <scheme val="minor"/>
      </rPr>
      <t>(normalized to 3)</t>
    </r>
  </si>
  <si>
    <r>
      <t>PSO Attainment</t>
    </r>
    <r>
      <rPr>
        <b/>
        <sz val="8"/>
        <color theme="1"/>
        <rFont val="Calibri"/>
        <family val="2"/>
        <scheme val="minor"/>
      </rPr>
      <t xml:space="preserve"> (normalized to 3)</t>
    </r>
  </si>
  <si>
    <t>CO Attainment Gap</t>
  </si>
  <si>
    <r>
      <t>CO Attainment Gap</t>
    </r>
    <r>
      <rPr>
        <b/>
        <sz val="8"/>
        <color theme="1"/>
        <rFont val="Calibri"/>
        <family val="2"/>
        <scheme val="minor"/>
      </rPr>
      <t xml:space="preserve"> (Target - Attainment)</t>
    </r>
  </si>
  <si>
    <t>If Gap &gt; 0 : Target not attained</t>
  </si>
  <si>
    <t>CO Attained                                                                   (% of students getting ≥ 60% marks)</t>
  </si>
  <si>
    <t>CO Attained                                                                   (% of students giving ≥60% Rating)</t>
  </si>
  <si>
    <t>If Gap ≤ 0 : Target  attained</t>
  </si>
  <si>
    <t>Closure of Quality Loop</t>
  </si>
  <si>
    <t>Modification of targets where Achieved</t>
  </si>
  <si>
    <t>Action proposed to bridge the gap where targets are not achieved</t>
  </si>
  <si>
    <t>Time devoted to each CO was quite adequate.</t>
  </si>
  <si>
    <t>Assessments were relevant to stated COs.</t>
  </si>
  <si>
    <t>Course Outcomes, COs, were discussed upfront and clear.</t>
  </si>
  <si>
    <t>Examples relevant to COs were worked out well and useful</t>
  </si>
  <si>
    <r>
      <t xml:space="preserve">CO Attainment                </t>
    </r>
    <r>
      <rPr>
        <b/>
        <sz val="8"/>
        <color theme="1"/>
        <rFont val="Calibri"/>
        <family val="2"/>
        <scheme val="minor"/>
      </rPr>
      <t>(On Scale of 3)</t>
    </r>
  </si>
  <si>
    <r>
      <t xml:space="preserve">PO Attainment                       </t>
    </r>
    <r>
      <rPr>
        <b/>
        <sz val="8"/>
        <color theme="1"/>
        <rFont val="Calibri"/>
        <family val="2"/>
        <scheme val="minor"/>
      </rPr>
      <t>Attainment of PO = (Actual Mapping strength/Maximum Mapping Strength)* Average of attainments of relevent COs</t>
    </r>
  </si>
  <si>
    <r>
      <t xml:space="preserve">PSO Attainment                       </t>
    </r>
    <r>
      <rPr>
        <b/>
        <sz val="8"/>
        <color theme="1"/>
        <rFont val="Calibri"/>
        <family val="2"/>
        <scheme val="minor"/>
      </rPr>
      <t>Attainment of PSO = (Actual Mapping strength/Maximum Mapping Strength)* Average of attainments of relevent COs</t>
    </r>
  </si>
  <si>
    <t>Instructional Activities helped in the attainments of COs.</t>
  </si>
  <si>
    <t>For Each CO, Questions were answered by students on scale of 1 to 5 - most negative to most positive response.</t>
  </si>
  <si>
    <t>CO Attained (% of students getting ≥ 60% marks)</t>
  </si>
  <si>
    <t>Data Structure</t>
  </si>
  <si>
    <t>Implement and explain how arrays and linked lists are represented in memory, used by the algorithms and their common applications.</t>
  </si>
  <si>
    <t>Implement and use linear data structures stacks and queues in computer science applications.</t>
  </si>
  <si>
    <t>Implement the concept of recursion, application of recursion and removal of recursion.</t>
  </si>
  <si>
    <t>Arrange the data using various internal and external sorting techniques, Implement and analyze searching and sorting techniques.</t>
  </si>
  <si>
    <t>Organize the data using non-linear data structures Trees and Graphs.</t>
  </si>
  <si>
    <r>
      <t xml:space="preserve">Life-long learning: </t>
    </r>
    <r>
      <rPr>
        <sz val="11"/>
        <color indexed="8"/>
        <rFont val="Calibri"/>
        <family val="2"/>
      </rPr>
      <t xml:space="preserve">Recognize the need for and have the preparation and ability to engage in independent and life-long learning in the broadest context of technological change. </t>
    </r>
  </si>
  <si>
    <t>Ajay Kumar</t>
  </si>
  <si>
    <t>Manish Kumar</t>
  </si>
  <si>
    <t>Mohammad Kaif</t>
  </si>
  <si>
    <t>Mohd Zaid</t>
  </si>
  <si>
    <t>Piyush Kumar</t>
  </si>
  <si>
    <t>Udit</t>
  </si>
  <si>
    <t>Vikas Kumar</t>
  </si>
  <si>
    <t>Sumit Insa</t>
  </si>
  <si>
    <t>`</t>
  </si>
  <si>
    <t>Explain Arrays and Linked List by taking more examples</t>
  </si>
  <si>
    <t>Explain stack and queues by taking more examples</t>
  </si>
  <si>
    <t>Explain recursion in more detail</t>
  </si>
  <si>
    <t>Explain searching and sorting techniques more in class as well as in tutorials</t>
  </si>
  <si>
    <t>Explain trees and graphs in more detail</t>
  </si>
  <si>
    <t>Harshit Kumar Sharma</t>
  </si>
  <si>
    <t>Mohit Kumar Kashyap</t>
  </si>
  <si>
    <t>Harsh Rastogi</t>
  </si>
  <si>
    <t>Harshit</t>
  </si>
  <si>
    <t>Harshit Chahal</t>
  </si>
  <si>
    <t>Harshit Chauhan</t>
  </si>
  <si>
    <t>Harshit Sondhi</t>
  </si>
  <si>
    <t>Harshit Tomar</t>
  </si>
  <si>
    <t>Himanshu</t>
  </si>
  <si>
    <t>Himanshu Sagar</t>
  </si>
  <si>
    <t>Honey Saini</t>
  </si>
  <si>
    <t>Indrajeet Singh</t>
  </si>
  <si>
    <t>Ishit Tyagi</t>
  </si>
  <si>
    <t>Jainul Abedeen</t>
  </si>
  <si>
    <t>Jitender Singh</t>
  </si>
  <si>
    <t>Kali Agarwal</t>
  </si>
  <si>
    <t>Kamini</t>
  </si>
  <si>
    <t>Kapil Dev Singh</t>
  </si>
  <si>
    <t>Karishma Singh</t>
  </si>
  <si>
    <t>Kartik Kumar</t>
  </si>
  <si>
    <t>Komal Rani</t>
  </si>
  <si>
    <t>Kuldeep Saini</t>
  </si>
  <si>
    <t>Kushagra Bhatnagar</t>
  </si>
  <si>
    <t>Madhav Tomar</t>
  </si>
  <si>
    <t>Magan Mehrotra</t>
  </si>
  <si>
    <t>Manya Bhardwaj</t>
  </si>
  <si>
    <t>Mohammad Adnan</t>
  </si>
  <si>
    <t>Mohd Arham</t>
  </si>
  <si>
    <t>Mohd Azeem</t>
  </si>
  <si>
    <t>Mohd. Faisal</t>
  </si>
  <si>
    <t>Mohd Saqlain Ansari</t>
  </si>
  <si>
    <t>Mohit Kumar</t>
  </si>
  <si>
    <t>Mohit Saini</t>
  </si>
  <si>
    <t>Naman Saxena</t>
  </si>
  <si>
    <t>Navneet Singh</t>
  </si>
  <si>
    <t>Nikhil Agarwal</t>
  </si>
  <si>
    <t>Nikhil Diwakar</t>
  </si>
  <si>
    <t>Nirbhay Singh</t>
  </si>
  <si>
    <t>Nischal Sharma</t>
  </si>
  <si>
    <t>Nitin</t>
  </si>
  <si>
    <t>Ojit Chauhan</t>
  </si>
  <si>
    <t>Om Agarwal</t>
  </si>
  <si>
    <t>Pari Dubey</t>
  </si>
  <si>
    <t>Paridhi Gupta</t>
  </si>
  <si>
    <t>Parush Chaudhary</t>
  </si>
  <si>
    <t>Piyush Chauhan</t>
  </si>
  <si>
    <t>Piyush Varshney</t>
  </si>
  <si>
    <t>Pragati Yadav</t>
  </si>
  <si>
    <t>Prakhar Singh</t>
  </si>
  <si>
    <t>Praval Tyagi</t>
  </si>
  <si>
    <t>Praveen Agarwal</t>
  </si>
  <si>
    <t>Priyanshi Sharma</t>
  </si>
  <si>
    <t>Priyanshu Chauhan</t>
  </si>
  <si>
    <t>Priyanshu Kumar</t>
  </si>
  <si>
    <t>Punit Kumar</t>
  </si>
  <si>
    <t>Purnima Shirshwal</t>
  </si>
  <si>
    <t>Rachit</t>
  </si>
  <si>
    <t>Rangoli Saini</t>
  </si>
  <si>
    <t>Rantidev Choudhary</t>
  </si>
  <si>
    <t>Rishav Chaudhary</t>
  </si>
  <si>
    <t>Harsh Kumar Sharma</t>
  </si>
  <si>
    <t>Harsh Saini</t>
  </si>
  <si>
    <t>Jatin Saini</t>
  </si>
  <si>
    <t>Manisha Kashyap</t>
  </si>
  <si>
    <t>Simran Arya</t>
  </si>
  <si>
    <t>Yash Chaudhary</t>
  </si>
  <si>
    <t>Sahej Singh</t>
  </si>
  <si>
    <t>Sakshi Chaudhary</t>
  </si>
  <si>
    <t>Sakshi Srivastava</t>
  </si>
  <si>
    <t>Salman Mehdi</t>
  </si>
  <si>
    <t>Sambhav Sharma</t>
  </si>
  <si>
    <t>Sanchai Bhatnagar</t>
  </si>
  <si>
    <t>Sanjay Malik</t>
  </si>
  <si>
    <t>Sarika Vishvkarma</t>
  </si>
  <si>
    <t>Sarthak Gupta</t>
  </si>
  <si>
    <t>Satyam Singh</t>
  </si>
  <si>
    <t>Shashwat Shinghal</t>
  </si>
  <si>
    <t>Shaziya Malik</t>
  </si>
  <si>
    <t>Sheelu</t>
  </si>
  <si>
    <t>Shivansh Singh</t>
  </si>
  <si>
    <t>Shrishti Yadav</t>
  </si>
  <si>
    <t>Shruti Chauhan</t>
  </si>
  <si>
    <t>Shubh Agrawal</t>
  </si>
  <si>
    <t>Shubham Bhatt</t>
  </si>
  <si>
    <t>Shubham Sahu</t>
  </si>
  <si>
    <t>Somya Kaushik</t>
  </si>
  <si>
    <t>Sonali Singh</t>
  </si>
  <si>
    <t>Sonam</t>
  </si>
  <si>
    <t>Sudhanshu Shankhdhar</t>
  </si>
  <si>
    <t>Sukhdanshi Varma</t>
  </si>
  <si>
    <t>Sumit Saini</t>
  </si>
  <si>
    <t>Tanishk Agarwal</t>
  </si>
  <si>
    <t>Tanishka Ruhela</t>
  </si>
  <si>
    <t>Tarun Pal</t>
  </si>
  <si>
    <t>Trapti Chauhan</t>
  </si>
  <si>
    <t>Uday Bhatnagar</t>
  </si>
  <si>
    <t>Ujjwal Mishra</t>
  </si>
  <si>
    <t>Ujjwal Sharma</t>
  </si>
  <si>
    <t>Unender Pal</t>
  </si>
  <si>
    <t>Utkarsh Saxena</t>
  </si>
  <si>
    <t>Utkarsh Vishnoi</t>
  </si>
  <si>
    <t>Vanshika</t>
  </si>
  <si>
    <t>Vanshika Agarwal</t>
  </si>
  <si>
    <t>Varun Chauhan</t>
  </si>
  <si>
    <t>Vidhi Chauhan</t>
  </si>
  <si>
    <t>Vinamre Pandey</t>
  </si>
  <si>
    <t>Vineet Goyal</t>
  </si>
  <si>
    <t>Vipul Tyagi</t>
  </si>
  <si>
    <t>Vishal Chahal</t>
  </si>
  <si>
    <t>Vivek Chauhan</t>
  </si>
  <si>
    <t>Vivek Kumar</t>
  </si>
  <si>
    <t>Yash Bhardwaj</t>
  </si>
  <si>
    <t>Yash Kumar</t>
  </si>
  <si>
    <t>Yash Kumar Gupta</t>
  </si>
  <si>
    <t>Yash Pathak</t>
  </si>
  <si>
    <t>Yash Singh</t>
  </si>
  <si>
    <t>Yashi Gupta</t>
  </si>
  <si>
    <t>Yashika Gaur</t>
  </si>
  <si>
    <t>Yuvraj Singh</t>
  </si>
  <si>
    <t>Mohd. Hassan Raza</t>
  </si>
  <si>
    <t>Lateral Entery</t>
  </si>
  <si>
    <t>BCS301</t>
  </si>
  <si>
    <t>2022 2026</t>
  </si>
  <si>
    <t>2023 2024</t>
  </si>
  <si>
    <t>Aarohi Saxena</t>
  </si>
  <si>
    <t>Aarush Chauhan</t>
  </si>
  <si>
    <t>Abbas Jannati</t>
  </si>
  <si>
    <t>Abdul Mannan</t>
  </si>
  <si>
    <t>Abdul Samad</t>
  </si>
  <si>
    <t>Abhay Kumar</t>
  </si>
  <si>
    <t>Abhay Sharma</t>
  </si>
  <si>
    <t>Abhishek Chauhan</t>
  </si>
  <si>
    <t>Abhishek Kumar</t>
  </si>
  <si>
    <t>Abhit Kumar</t>
  </si>
  <si>
    <t>Adarsh Singh</t>
  </si>
  <si>
    <t>Aditi Veniwal</t>
  </si>
  <si>
    <t>Aditya Chauhan</t>
  </si>
  <si>
    <t>Aditya Nagar</t>
  </si>
  <si>
    <t>Aditya Saini</t>
  </si>
  <si>
    <t>Ahad Ali</t>
  </si>
  <si>
    <t>Aks Saxena</t>
  </si>
  <si>
    <t>Akshdeep Singh</t>
  </si>
  <si>
    <t>Akshita</t>
  </si>
  <si>
    <t>Aman Kumar</t>
  </si>
  <si>
    <t>Aman Kumar Pandey</t>
  </si>
  <si>
    <t>Aman Kumar Sharma</t>
  </si>
  <si>
    <t>Amit Kumar</t>
  </si>
  <si>
    <t>Ananya Agarwal</t>
  </si>
  <si>
    <t>Ankit Kumar</t>
  </si>
  <si>
    <t>Ankush</t>
  </si>
  <si>
    <t>Anmol Gaur</t>
  </si>
  <si>
    <t>Ansh Raj Saxena</t>
  </si>
  <si>
    <t>Anshika Yadav</t>
  </si>
  <si>
    <t>Anshu Pal</t>
  </si>
  <si>
    <t>Anshu Sagar</t>
  </si>
  <si>
    <t>Anurag Chaudhary</t>
  </si>
  <si>
    <t>Armaan Siddiqui</t>
  </si>
  <si>
    <t>Arpit Chaudhary</t>
  </si>
  <si>
    <t>Ashok</t>
  </si>
  <si>
    <t>Ashu Giri</t>
  </si>
  <si>
    <t>Ayush Agarwal</t>
  </si>
  <si>
    <t>Bahdat Ali</t>
  </si>
  <si>
    <t>Basu Choudhary</t>
  </si>
  <si>
    <t>Bhumi Joshi</t>
  </si>
  <si>
    <t>Deepak Saini</t>
  </si>
  <si>
    <t>Deepak Shakya</t>
  </si>
  <si>
    <t>Deepanshu Sharma</t>
  </si>
  <si>
    <t>Devansh Goyal</t>
  </si>
  <si>
    <t>Devanshu Verma</t>
  </si>
  <si>
    <t>Devesh Gupta</t>
  </si>
  <si>
    <t>Devraj Singh</t>
  </si>
  <si>
    <t>Dhairya Sarswat</t>
  </si>
  <si>
    <t>Dhruv Chauhan</t>
  </si>
  <si>
    <t>Disha Rastogi</t>
  </si>
  <si>
    <t>Divyansh</t>
  </si>
  <si>
    <t>Divyanshu Sharma</t>
  </si>
  <si>
    <t>Gaurvi Bhardwaj</t>
  </si>
  <si>
    <t>Gopal Gupta</t>
  </si>
  <si>
    <t>Gunjan Devi</t>
  </si>
  <si>
    <t>Hammad Tanveer</t>
  </si>
  <si>
    <t>Hannaan Akhtar</t>
  </si>
  <si>
    <t>Hari Krishna Agarwal</t>
  </si>
  <si>
    <t>Harsh Agarwal</t>
  </si>
  <si>
    <t>Harsh Kumar</t>
  </si>
  <si>
    <t>Aarohi</t>
  </si>
  <si>
    <t>Anirudh Sirohi</t>
  </si>
  <si>
    <t>Kapil Saini</t>
  </si>
  <si>
    <t>Khagendra Pandey</t>
  </si>
  <si>
    <t>Krati Gupta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</si>
</sst>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color indexed="8"/>
      <name val="Calibri"/>
      <family val="2"/>
    </font>
    <font>
      <sz val="11"/>
      <color indexed="8"/>
      <name val="Calibri"/>
      <family val="2"/>
    </font>
    <font>
      <sz val="10"/>
      <color theme="1"/>
      <name val="Times New Roman"/>
      <family val="1"/>
    </font>
    <font>
      <sz val="9"/>
      <color theme="1"/>
      <name val="Calibri"/>
      <family val="2"/>
      <scheme val="minor"/>
    </font>
    <font>
      <sz val="9"/>
      <name val="Calibri"/>
      <family val="2"/>
      <scheme val="minor"/>
    </font>
    <font>
      <sz val="9"/>
      <name val="Calibri"/>
      <family val="2"/>
    </font>
    <font>
      <sz val="9"/>
      <name val="Arial"/>
      <family val="2"/>
    </font>
    <font>
      <b/>
      <sz val="9"/>
      <color theme="1"/>
      <name val="Calibri"/>
      <family val="2"/>
      <scheme val="minor"/>
    </font>
    <font>
      <b/>
      <sz val="8"/>
      <color theme="1"/>
      <name val="Calibri"/>
      <family val="2"/>
      <scheme val="minor"/>
    </font>
    <font>
      <b/>
      <sz val="10"/>
      <color theme="1"/>
      <name val="Times New Roman"/>
      <family val="1"/>
    </font>
    <font>
      <sz val="11"/>
      <name val="Calibri"/>
      <family val="2"/>
      <scheme val="minor"/>
    </font>
    <font>
      <b/>
      <sz val="9"/>
      <name val="Calibri"/>
      <family val="2"/>
      <scheme val="minor"/>
    </font>
    <font>
      <b/>
      <sz val="9"/>
      <name val="Times New Roman"/>
      <family val="1"/>
    </font>
    <font>
      <b/>
      <sz val="11"/>
      <name val="Calibri"/>
      <family val="2"/>
      <scheme val="minor"/>
    </font>
    <font>
      <sz val="9"/>
      <color rgb="FF333333"/>
      <name val="Bookman Old Style"/>
      <family val="1"/>
    </font>
    <font>
      <sz val="10"/>
      <name val="Calibri"/>
      <family val="2"/>
      <scheme val="minor"/>
    </font>
    <font>
      <sz val="10"/>
      <color theme="1"/>
      <name val="Calibri"/>
      <family val="1"/>
      <scheme val="minor"/>
    </font>
    <font>
      <sz val="10"/>
      <color rgb="FF333333"/>
      <name val="Times New Roman"/>
      <family val="1"/>
    </font>
    <font>
      <sz val="11"/>
      <color theme="1"/>
      <name val="Times New Roman"/>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1" fillId="0" borderId="0"/>
  </cellStyleXfs>
  <cellXfs count="243">
    <xf numFmtId="0" fontId="0" fillId="0" borderId="0" xfId="0"/>
    <xf numFmtId="0" fontId="1" fillId="0" borderId="0" xfId="0" applyFont="1"/>
    <xf numFmtId="0" fontId="0" fillId="0" borderId="0" xfId="0" applyAlignment="1"/>
    <xf numFmtId="0" fontId="0" fillId="0" borderId="1" xfId="0" applyBorder="1" applyAlignment="1">
      <alignment wrapText="1"/>
    </xf>
    <xf numFmtId="0" fontId="1" fillId="0" borderId="1" xfId="0" applyFont="1" applyBorder="1" applyAlignment="1">
      <alignment wrapText="1"/>
    </xf>
    <xf numFmtId="0" fontId="0" fillId="0" borderId="1" xfId="0" applyBorder="1"/>
    <xf numFmtId="0" fontId="1" fillId="0" borderId="0" xfId="0" applyFont="1" applyAlignment="1">
      <alignment horizontal="center" wrapText="1"/>
    </xf>
    <xf numFmtId="0" fontId="0" fillId="0" borderId="0" xfId="0" applyAlignment="1">
      <alignment horizontal="left" wrapText="1"/>
    </xf>
    <xf numFmtId="0" fontId="0" fillId="0" borderId="0" xfId="0" applyBorder="1" applyAlignment="1"/>
    <xf numFmtId="0" fontId="0" fillId="0" borderId="1" xfId="0" applyBorder="1" applyAlignment="1">
      <alignment vertical="center"/>
    </xf>
    <xf numFmtId="0" fontId="0" fillId="0" borderId="1" xfId="0" applyFont="1" applyBorder="1" applyAlignment="1">
      <alignment horizontal="center" vertical="top" wrapText="1"/>
    </xf>
    <xf numFmtId="0" fontId="0" fillId="0" borderId="1" xfId="0" applyBorder="1" applyAlignment="1">
      <alignment horizontal="center"/>
    </xf>
    <xf numFmtId="0" fontId="0" fillId="0" borderId="3" xfId="0" applyBorder="1" applyAlignment="1">
      <alignment wrapText="1"/>
    </xf>
    <xf numFmtId="0" fontId="1" fillId="0" borderId="1" xfId="0" applyFont="1" applyBorder="1"/>
    <xf numFmtId="0" fontId="0" fillId="0" borderId="0" xfId="0" applyAlignment="1">
      <alignment horizontal="center"/>
    </xf>
    <xf numFmtId="0" fontId="6" fillId="0" borderId="0" xfId="0" applyFont="1"/>
    <xf numFmtId="0" fontId="6" fillId="0" borderId="0" xfId="0" applyFont="1" applyAlignment="1">
      <alignment horizontal="center" vertical="center"/>
    </xf>
    <xf numFmtId="0" fontId="6" fillId="0" borderId="1" xfId="0" applyFont="1" applyBorder="1" applyAlignment="1">
      <alignment horizontal="right"/>
    </xf>
    <xf numFmtId="0" fontId="6" fillId="0" borderId="1" xfId="0" applyFont="1" applyBorder="1"/>
    <xf numFmtId="0" fontId="6" fillId="0" borderId="1" xfId="0" applyFont="1" applyBorder="1" applyAlignment="1">
      <alignment horizontal="center"/>
    </xf>
    <xf numFmtId="0" fontId="6"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0" borderId="0" xfId="0" applyFont="1" applyFill="1" applyBorder="1" applyAlignment="1">
      <alignment horizontal="center" vertical="top" wrapText="1"/>
    </xf>
    <xf numFmtId="0" fontId="6" fillId="0" borderId="1" xfId="0" applyFont="1" applyFill="1" applyBorder="1" applyAlignment="1">
      <alignment wrapText="1"/>
    </xf>
    <xf numFmtId="1" fontId="10" fillId="0" borderId="1" xfId="0" applyNumberFormat="1" applyFont="1" applyBorder="1" applyAlignment="1">
      <alignment horizontal="center" vertical="center"/>
    </xf>
    <xf numFmtId="1" fontId="10" fillId="0" borderId="1" xfId="0" applyNumberFormat="1" applyFont="1" applyBorder="1" applyAlignment="1">
      <alignment vertical="center"/>
    </xf>
    <xf numFmtId="1" fontId="6"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6" fillId="0" borderId="1" xfId="0" applyFont="1" applyFill="1" applyBorder="1"/>
    <xf numFmtId="0" fontId="2" fillId="0" borderId="0" xfId="0" applyFont="1" applyAlignment="1">
      <alignment horizontal="left"/>
    </xf>
    <xf numFmtId="0" fontId="0"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wrapText="1"/>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2" fillId="0" borderId="0" xfId="0" applyFont="1" applyAlignment="1">
      <alignment horizontal="center" wrapText="1"/>
    </xf>
    <xf numFmtId="0" fontId="0" fillId="0" borderId="3" xfId="0"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wrapText="1"/>
    </xf>
    <xf numFmtId="0" fontId="0" fillId="0" borderId="0" xfId="0" applyFont="1" applyBorder="1" applyAlignment="1">
      <alignment horizont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1" fillId="0" borderId="3" xfId="0" applyFont="1" applyBorder="1"/>
    <xf numFmtId="0" fontId="12" fillId="0" borderId="1" xfId="0" applyFont="1" applyBorder="1" applyAlignment="1">
      <alignment horizontal="center" vertical="center" wrapText="1"/>
    </xf>
    <xf numFmtId="0" fontId="1" fillId="0" borderId="1" xfId="0" applyFont="1" applyBorder="1" applyAlignment="1">
      <alignment vertical="center"/>
    </xf>
    <xf numFmtId="0" fontId="1" fillId="0" borderId="3" xfId="0" applyFont="1" applyBorder="1" applyAlignment="1">
      <alignment horizontal="center" vertical="center"/>
    </xf>
    <xf numFmtId="1" fontId="0" fillId="0" borderId="1" xfId="0" applyNumberFormat="1" applyBorder="1"/>
    <xf numFmtId="2" fontId="0" fillId="0" borderId="1" xfId="0" applyNumberFormat="1" applyBorder="1"/>
    <xf numFmtId="0" fontId="6" fillId="2" borderId="1" xfId="0" applyFont="1" applyFill="1" applyBorder="1" applyAlignment="1">
      <alignment horizontal="center" vertical="center" wrapText="1"/>
    </xf>
    <xf numFmtId="0" fontId="0" fillId="0" borderId="0" xfId="0" applyBorder="1"/>
    <xf numFmtId="1" fontId="10" fillId="0" borderId="0" xfId="0" applyNumberFormat="1" applyFont="1" applyBorder="1" applyAlignment="1">
      <alignment vertical="top"/>
    </xf>
    <xf numFmtId="1" fontId="10" fillId="0" borderId="0" xfId="0" applyNumberFormat="1" applyFont="1" applyBorder="1" applyAlignment="1">
      <alignment horizontal="center" vertical="center"/>
    </xf>
    <xf numFmtId="1" fontId="10" fillId="0" borderId="0" xfId="0" applyNumberFormat="1" applyFont="1" applyBorder="1" applyAlignment="1">
      <alignment vertical="center"/>
    </xf>
    <xf numFmtId="1" fontId="6" fillId="0" borderId="0" xfId="0" applyNumberFormat="1" applyFont="1" applyBorder="1" applyAlignment="1">
      <alignment horizontal="center" vertical="center"/>
    </xf>
    <xf numFmtId="0" fontId="6" fillId="0" borderId="0" xfId="0" applyFont="1" applyBorder="1" applyAlignment="1">
      <alignment vertical="center"/>
    </xf>
    <xf numFmtId="1" fontId="10" fillId="0" borderId="0" xfId="0" applyNumberFormat="1" applyFont="1" applyBorder="1" applyAlignment="1">
      <alignment vertical="top" wrapText="1"/>
    </xf>
    <xf numFmtId="0" fontId="6" fillId="0" borderId="0" xfId="0" applyFont="1" applyBorder="1"/>
    <xf numFmtId="0" fontId="0" fillId="0" borderId="1" xfId="0" applyBorder="1" applyAlignment="1">
      <alignment horizontal="center" wrapText="1"/>
    </xf>
    <xf numFmtId="0" fontId="6"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15" fillId="0" borderId="0" xfId="0" applyFont="1" applyFill="1" applyBorder="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0" fontId="0" fillId="0" borderId="0" xfId="0" applyBorder="1" applyAlignment="1">
      <alignment wrapText="1"/>
    </xf>
    <xf numFmtId="0" fontId="6" fillId="0" borderId="0" xfId="0" applyFont="1" applyBorder="1" applyAlignment="1">
      <alignment horizontal="center"/>
    </xf>
    <xf numFmtId="0" fontId="0" fillId="0" borderId="0" xfId="0" applyBorder="1" applyAlignment="1">
      <alignment horizontal="center"/>
    </xf>
    <xf numFmtId="0" fontId="0" fillId="0" borderId="0" xfId="0" applyFill="1"/>
    <xf numFmtId="0" fontId="6" fillId="0" borderId="0" xfId="0" applyFont="1" applyFill="1" applyBorder="1" applyAlignment="1">
      <alignment horizontal="center" wrapText="1"/>
    </xf>
    <xf numFmtId="0" fontId="6" fillId="0" borderId="0" xfId="0" applyFont="1" applyFill="1"/>
    <xf numFmtId="0" fontId="15" fillId="0" borderId="0" xfId="0" applyFont="1" applyFill="1" applyBorder="1" applyAlignment="1">
      <alignment vertical="center" wrapText="1"/>
    </xf>
    <xf numFmtId="0" fontId="0" fillId="0" borderId="0" xfId="0" applyFill="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14" fillId="0" borderId="0" xfId="0" applyFont="1" applyFill="1"/>
    <xf numFmtId="0" fontId="6" fillId="0" borderId="0" xfId="0" applyFont="1" applyFill="1" applyAlignment="1">
      <alignment horizontal="center"/>
    </xf>
    <xf numFmtId="0" fontId="6" fillId="0" borderId="1" xfId="0" applyFont="1" applyFill="1" applyBorder="1" applyAlignment="1">
      <alignment horizontal="right"/>
    </xf>
    <xf numFmtId="0" fontId="14" fillId="0" borderId="1" xfId="0" applyFont="1" applyFill="1" applyBorder="1" applyAlignment="1">
      <alignment horizontal="center"/>
    </xf>
    <xf numFmtId="0" fontId="14" fillId="0" borderId="0" xfId="0" applyFont="1" applyFill="1" applyAlignment="1">
      <alignment horizontal="center"/>
    </xf>
    <xf numFmtId="0" fontId="10" fillId="0" borderId="1" xfId="0" applyFont="1" applyFill="1" applyBorder="1" applyAlignment="1">
      <alignment horizontal="center" vertical="center"/>
    </xf>
    <xf numFmtId="0" fontId="1" fillId="0" borderId="1" xfId="0" applyFon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13" fillId="0" borderId="0" xfId="0" applyFont="1" applyFill="1"/>
    <xf numFmtId="0" fontId="0" fillId="0" borderId="0" xfId="0" applyFont="1" applyFill="1" applyBorder="1" applyAlignment="1">
      <alignment horizontal="center" wrapText="1"/>
    </xf>
    <xf numFmtId="1" fontId="7" fillId="0" borderId="0" xfId="0" applyNumberFormat="1" applyFont="1" applyFill="1" applyBorder="1" applyAlignment="1">
      <alignment horizontal="center" wrapText="1"/>
    </xf>
    <xf numFmtId="0" fontId="0" fillId="0" borderId="1" xfId="0" applyFill="1" applyBorder="1" applyAlignment="1">
      <alignment horizont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2" xfId="0" applyFill="1" applyBorder="1"/>
    <xf numFmtId="0" fontId="0" fillId="0" borderId="1" xfId="0" applyFill="1" applyBorder="1"/>
    <xf numFmtId="0" fontId="0" fillId="0" borderId="0" xfId="0" applyFill="1" applyBorder="1" applyAlignment="1">
      <alignment wrapText="1"/>
    </xf>
    <xf numFmtId="0" fontId="6" fillId="0" borderId="1"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1" fillId="0" borderId="0" xfId="0" applyFont="1" applyFill="1"/>
    <xf numFmtId="0" fontId="1" fillId="0" borderId="1" xfId="0" applyFont="1" applyFill="1" applyBorder="1"/>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0" xfId="0" applyFont="1" applyFill="1"/>
    <xf numFmtId="0" fontId="13" fillId="0" borderId="0" xfId="0" applyFont="1" applyFill="1" applyBorder="1"/>
    <xf numFmtId="1" fontId="10" fillId="0" borderId="1" xfId="0" applyNumberFormat="1" applyFont="1" applyFill="1" applyBorder="1" applyAlignment="1">
      <alignment horizontal="center" vertical="center"/>
    </xf>
    <xf numFmtId="1" fontId="10" fillId="0" borderId="1" xfId="0" applyNumberFormat="1" applyFont="1" applyFill="1" applyBorder="1" applyAlignment="1">
      <alignment vertical="center"/>
    </xf>
    <xf numFmtId="1" fontId="6" fillId="0" borderId="1" xfId="0" applyNumberFormat="1" applyFont="1" applyFill="1" applyBorder="1" applyAlignment="1">
      <alignment horizontal="center" vertical="center"/>
    </xf>
    <xf numFmtId="0" fontId="16" fillId="0" borderId="0" xfId="0" applyFont="1" applyFill="1" applyBorder="1" applyAlignment="1">
      <alignment horizontal="center" wrapText="1"/>
    </xf>
    <xf numFmtId="0" fontId="13" fillId="0" borderId="0" xfId="0" applyFont="1" applyFill="1" applyBorder="1" applyAlignment="1">
      <alignment horizontal="center"/>
    </xf>
    <xf numFmtId="1" fontId="0" fillId="0" borderId="1" xfId="0" applyNumberFormat="1" applyFont="1" applyBorder="1" applyAlignment="1">
      <alignment horizontal="center" wrapText="1"/>
    </xf>
    <xf numFmtId="0" fontId="0" fillId="0" borderId="0" xfId="0" applyFill="1" applyAlignment="1">
      <alignment horizontal="center"/>
    </xf>
    <xf numFmtId="0" fontId="0" fillId="0" borderId="1" xfId="0" applyFill="1" applyBorder="1" applyAlignment="1">
      <alignment horizontal="center" wrapText="1"/>
    </xf>
    <xf numFmtId="0" fontId="6" fillId="0" borderId="1" xfId="0" applyFont="1" applyFill="1" applyBorder="1" applyAlignment="1">
      <alignment horizontal="center" vertical="center"/>
    </xf>
    <xf numFmtId="0" fontId="0" fillId="0" borderId="1" xfId="0" applyFill="1" applyBorder="1" applyAlignment="1">
      <alignment horizontal="center"/>
    </xf>
    <xf numFmtId="0" fontId="0" fillId="0" borderId="0" xfId="0" applyAlignment="1">
      <alignment horizontal="center" wrapText="1"/>
    </xf>
    <xf numFmtId="0" fontId="0" fillId="0" borderId="0" xfId="0" applyAlignment="1">
      <alignment horizontal="center"/>
    </xf>
    <xf numFmtId="21" fontId="0" fillId="0" borderId="0" xfId="0" applyNumberFormat="1" applyAlignment="1">
      <alignment horizontal="center" wrapText="1"/>
    </xf>
    <xf numFmtId="0" fontId="1" fillId="0" borderId="0" xfId="0" applyFont="1" applyAlignment="1">
      <alignment horizontal="center"/>
    </xf>
    <xf numFmtId="0" fontId="0" fillId="0" borderId="0" xfId="0" applyFill="1" applyAlignment="1">
      <alignment horizontal="center"/>
    </xf>
    <xf numFmtId="0" fontId="0" fillId="0" borderId="1" xfId="0" applyBorder="1" applyAlignment="1">
      <alignment horizontal="left" wrapText="1"/>
    </xf>
    <xf numFmtId="0" fontId="0" fillId="0" borderId="5" xfId="0" applyBorder="1" applyAlignment="1">
      <alignment horizontal="left" wrapText="1"/>
    </xf>
    <xf numFmtId="0" fontId="1" fillId="0" borderId="1" xfId="0" applyFont="1" applyBorder="1" applyAlignment="1">
      <alignment horizont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2" fillId="0" borderId="0" xfId="0" applyFont="1" applyAlignment="1">
      <alignment horizontal="lef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center" vertic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5" xfId="0" applyFont="1" applyBorder="1" applyAlignment="1">
      <alignment horizontal="left" wrapText="1"/>
    </xf>
    <xf numFmtId="1" fontId="0" fillId="0" borderId="1" xfId="0" applyNumberFormat="1" applyBorder="1" applyAlignment="1">
      <alignment horizontal="center" wrapText="1"/>
    </xf>
    <xf numFmtId="0" fontId="3" fillId="0" borderId="2" xfId="0" applyFont="1" applyBorder="1" applyAlignment="1">
      <alignment horizontal="justify" vertical="center" wrapText="1"/>
    </xf>
    <xf numFmtId="0" fontId="0" fillId="0" borderId="4" xfId="0" applyBorder="1" applyAlignment="1">
      <alignment horizontal="justify" vertical="center" wrapText="1"/>
    </xf>
    <xf numFmtId="0" fontId="0" fillId="0" borderId="3" xfId="0" applyBorder="1" applyAlignment="1">
      <alignment horizontal="justify" vertical="center" wrapText="1"/>
    </xf>
    <xf numFmtId="0" fontId="0" fillId="0" borderId="0" xfId="0" applyBorder="1" applyAlignment="1">
      <alignment horizontal="left" wrapText="1"/>
    </xf>
    <xf numFmtId="0" fontId="0" fillId="0" borderId="1" xfId="0" applyFill="1"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6" fillId="0" borderId="1" xfId="0" applyFont="1" applyFill="1" applyBorder="1" applyAlignment="1">
      <alignment horizontal="right" vertical="center"/>
    </xf>
    <xf numFmtId="1" fontId="10" fillId="0" borderId="12" xfId="0" applyNumberFormat="1" applyFont="1" applyFill="1" applyBorder="1" applyAlignment="1">
      <alignment horizontal="center" vertical="top" wrapText="1"/>
    </xf>
    <xf numFmtId="1" fontId="10" fillId="0" borderId="13" xfId="0" applyNumberFormat="1" applyFont="1" applyFill="1" applyBorder="1" applyAlignment="1">
      <alignment horizontal="center" vertical="top" wrapText="1"/>
    </xf>
    <xf numFmtId="1" fontId="10" fillId="0" borderId="9" xfId="0" applyNumberFormat="1" applyFont="1" applyFill="1" applyBorder="1" applyAlignment="1">
      <alignment horizontal="center" vertical="top" wrapText="1"/>
    </xf>
    <xf numFmtId="1" fontId="10" fillId="0" borderId="14" xfId="0" applyNumberFormat="1" applyFont="1" applyFill="1" applyBorder="1" applyAlignment="1">
      <alignment horizontal="center" vertical="top" wrapText="1"/>
    </xf>
    <xf numFmtId="1" fontId="10" fillId="0" borderId="11" xfId="0" applyNumberFormat="1" applyFont="1" applyFill="1" applyBorder="1" applyAlignment="1">
      <alignment horizontal="center" vertical="top" wrapText="1"/>
    </xf>
    <xf numFmtId="1" fontId="10" fillId="0" borderId="10" xfId="0" applyNumberFormat="1" applyFont="1" applyFill="1" applyBorder="1" applyAlignment="1">
      <alignment horizontal="center"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1" xfId="0" applyFill="1" applyBorder="1" applyAlignment="1">
      <alignment horizontal="center"/>
    </xf>
    <xf numFmtId="0" fontId="6" fillId="0" borderId="1" xfId="0" applyFont="1" applyFill="1" applyBorder="1" applyAlignment="1">
      <alignment horizontal="center" vertical="center"/>
    </xf>
    <xf numFmtId="0" fontId="2" fillId="0" borderId="0" xfId="0" applyFont="1" applyFill="1" applyAlignment="1">
      <alignment horizontal="left"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2" xfId="0" applyFill="1" applyBorder="1" applyAlignment="1">
      <alignment horizontal="center"/>
    </xf>
    <xf numFmtId="0" fontId="0" fillId="0" borderId="4" xfId="0" applyFill="1" applyBorder="1" applyAlignment="1">
      <alignment horizontal="center"/>
    </xf>
    <xf numFmtId="0" fontId="0" fillId="0" borderId="3" xfId="0"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1" xfId="0" applyFont="1" applyFill="1" applyBorder="1" applyAlignment="1">
      <alignment horizontal="center" wrapText="1"/>
    </xf>
    <xf numFmtId="0" fontId="13" fillId="0" borderId="1" xfId="0" applyFont="1" applyFill="1" applyBorder="1" applyAlignment="1">
      <alignment horizontal="center"/>
    </xf>
    <xf numFmtId="0" fontId="1" fillId="0" borderId="2" xfId="0" applyFont="1" applyFill="1" applyBorder="1" applyAlignment="1">
      <alignment horizontal="center" wrapText="1"/>
    </xf>
    <xf numFmtId="0" fontId="1" fillId="0" borderId="4" xfId="0" applyFont="1" applyFill="1" applyBorder="1" applyAlignment="1">
      <alignment horizontal="center" wrapText="1"/>
    </xf>
    <xf numFmtId="0" fontId="1" fillId="0" borderId="3" xfId="0" applyFont="1" applyFill="1" applyBorder="1" applyAlignment="1">
      <alignment horizontal="center" wrapText="1"/>
    </xf>
    <xf numFmtId="0" fontId="1" fillId="0" borderId="4" xfId="0" applyFont="1" applyBorder="1" applyAlignment="1">
      <alignment horizontal="center" wrapText="1"/>
    </xf>
    <xf numFmtId="0" fontId="0" fillId="0" borderId="15" xfId="0" applyBorder="1" applyAlignment="1">
      <alignment horizontal="center" wrapText="1"/>
    </xf>
    <xf numFmtId="1" fontId="10" fillId="0" borderId="12" xfId="0" applyNumberFormat="1" applyFont="1" applyBorder="1" applyAlignment="1">
      <alignment horizontal="center" vertical="top" wrapText="1"/>
    </xf>
    <xf numFmtId="1" fontId="10" fillId="0" borderId="13" xfId="0" applyNumberFormat="1" applyFont="1" applyBorder="1" applyAlignment="1">
      <alignment horizontal="center" vertical="top" wrapText="1"/>
    </xf>
    <xf numFmtId="1" fontId="10" fillId="0" borderId="9" xfId="0" applyNumberFormat="1" applyFont="1" applyBorder="1" applyAlignment="1">
      <alignment horizontal="center" vertical="top" wrapText="1"/>
    </xf>
    <xf numFmtId="1" fontId="10" fillId="0" borderId="14" xfId="0" applyNumberFormat="1" applyFont="1" applyBorder="1" applyAlignment="1">
      <alignment horizontal="center" vertical="top" wrapText="1"/>
    </xf>
    <xf numFmtId="1" fontId="10" fillId="0" borderId="11" xfId="0" applyNumberFormat="1" applyFont="1" applyBorder="1" applyAlignment="1">
      <alignment horizontal="center" vertical="top" wrapText="1"/>
    </xf>
    <xf numFmtId="1" fontId="10" fillId="0" borderId="10" xfId="0" applyNumberFormat="1" applyFont="1" applyBorder="1" applyAlignment="1">
      <alignment horizontal="center" vertical="top" wrapText="1"/>
    </xf>
    <xf numFmtId="0" fontId="6" fillId="0" borderId="1" xfId="0" applyFont="1" applyBorder="1" applyAlignment="1">
      <alignment horizontal="right" vertic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3" xfId="0" applyFont="1" applyBorder="1" applyAlignment="1">
      <alignment horizontal="righ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Alignment="1">
      <alignment horizontal="left"/>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1" fillId="0" borderId="1" xfId="0" applyFont="1" applyBorder="1" applyAlignment="1">
      <alignment horizontal="center"/>
    </xf>
    <xf numFmtId="1" fontId="0" fillId="0" borderId="1" xfId="0" applyNumberFormat="1" applyBorder="1" applyAlignment="1">
      <alignment horizontal="center"/>
    </xf>
    <xf numFmtId="0" fontId="0" fillId="0" borderId="2"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wrapText="1"/>
    </xf>
    <xf numFmtId="0" fontId="0" fillId="0" borderId="1" xfId="0" applyFont="1" applyBorder="1" applyAlignment="1">
      <alignment horizontal="center"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center" wrapText="1"/>
    </xf>
    <xf numFmtId="2" fontId="0" fillId="0" borderId="1" xfId="0" applyNumberFormat="1" applyBorder="1" applyAlignment="1">
      <alignment horizontal="center"/>
    </xf>
    <xf numFmtId="0" fontId="0" fillId="0" borderId="1" xfId="0" applyFont="1" applyFill="1" applyBorder="1" applyAlignment="1">
      <alignment horizontal="center" wrapText="1"/>
    </xf>
    <xf numFmtId="1" fontId="7" fillId="0" borderId="1" xfId="0" applyNumberFormat="1" applyFont="1" applyFill="1" applyBorder="1" applyAlignment="1">
      <alignment horizontal="center" wrapText="1"/>
    </xf>
    <xf numFmtId="0" fontId="8" fillId="0" borderId="2" xfId="0" applyFont="1" applyFill="1" applyBorder="1" applyAlignment="1">
      <alignment horizontal="left" vertical="top" wrapText="1"/>
    </xf>
    <xf numFmtId="0" fontId="0" fillId="0" borderId="1" xfId="0" applyFill="1" applyBorder="1" applyAlignment="1">
      <alignment wrapText="1"/>
    </xf>
    <xf numFmtId="0" fontId="7" fillId="0" borderId="1" xfId="0" applyFont="1" applyFill="1" applyBorder="1" applyAlignment="1">
      <alignment horizontal="center" vertical="center"/>
    </xf>
    <xf numFmtId="0" fontId="0" fillId="0" borderId="8" xfId="0" applyFill="1" applyBorder="1" applyAlignment="1">
      <alignment wrapText="1"/>
    </xf>
    <xf numFmtId="0" fontId="0" fillId="0" borderId="8" xfId="0" applyFill="1" applyBorder="1" applyAlignment="1">
      <alignment horizontal="center" wrapText="1"/>
    </xf>
    <xf numFmtId="0" fontId="7" fillId="0" borderId="1" xfId="0" applyFont="1" applyFill="1" applyBorder="1" applyAlignment="1">
      <alignment horizontal="center" wrapText="1"/>
    </xf>
    <xf numFmtId="0" fontId="9" fillId="0" borderId="1" xfId="0" applyFont="1" applyFill="1" applyBorder="1" applyAlignment="1">
      <alignment horizontal="center" vertical="top" wrapText="1"/>
    </xf>
    <xf numFmtId="1" fontId="18" fillId="0" borderId="1" xfId="0" applyNumberFormat="1" applyFont="1" applyFill="1" applyBorder="1" applyAlignment="1">
      <alignment horizontal="right" wrapText="1"/>
    </xf>
    <xf numFmtId="1" fontId="0" fillId="0" borderId="1" xfId="0" applyNumberFormat="1"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horizontal="center"/>
    </xf>
    <xf numFmtId="0" fontId="8" fillId="0" borderId="1" xfId="0" applyFont="1" applyFill="1" applyBorder="1" applyAlignment="1">
      <alignment horizontal="left" vertical="top" wrapText="1"/>
    </xf>
    <xf numFmtId="1" fontId="7" fillId="0" borderId="6" xfId="0" applyNumberFormat="1" applyFont="1" applyFill="1" applyBorder="1" applyAlignment="1">
      <alignment horizontal="center" wrapText="1"/>
    </xf>
    <xf numFmtId="0" fontId="8" fillId="0" borderId="6" xfId="0" applyFont="1" applyFill="1" applyBorder="1" applyAlignment="1">
      <alignment horizontal="left" vertical="top" wrapText="1"/>
    </xf>
    <xf numFmtId="0" fontId="7" fillId="0" borderId="6" xfId="0" applyFont="1" applyFill="1" applyBorder="1" applyAlignment="1">
      <alignment horizontal="center" wrapText="1"/>
    </xf>
    <xf numFmtId="0" fontId="9" fillId="0" borderId="6" xfId="0" applyFont="1" applyFill="1" applyBorder="1" applyAlignment="1">
      <alignment horizontal="center" vertical="top" wrapText="1"/>
    </xf>
    <xf numFmtId="1" fontId="17" fillId="0" borderId="1" xfId="0" applyNumberFormat="1" applyFont="1" applyFill="1" applyBorder="1" applyAlignment="1">
      <alignment vertical="center" wrapText="1"/>
    </xf>
    <xf numFmtId="0" fontId="6" fillId="0" borderId="1" xfId="0" applyFont="1" applyFill="1" applyBorder="1" applyAlignment="1">
      <alignment horizontal="center" wrapText="1"/>
    </xf>
    <xf numFmtId="0" fontId="5" fillId="0" borderId="16" xfId="0" applyFont="1" applyFill="1" applyBorder="1" applyAlignment="1">
      <alignment horizontal="right"/>
    </xf>
    <xf numFmtId="0" fontId="5" fillId="0" borderId="1" xfId="0" applyFont="1" applyFill="1" applyBorder="1" applyAlignment="1">
      <alignment horizontal="right"/>
    </xf>
    <xf numFmtId="0" fontId="20" fillId="0" borderId="1" xfId="0" applyFont="1" applyFill="1" applyBorder="1" applyAlignment="1">
      <alignment horizontal="right" wrapText="1"/>
    </xf>
    <xf numFmtId="0" fontId="5" fillId="0" borderId="1" xfId="1" applyFont="1" applyFill="1" applyBorder="1" applyAlignment="1">
      <alignment horizontal="right"/>
    </xf>
    <xf numFmtId="0" fontId="19" fillId="0" borderId="1" xfId="0" applyFont="1" applyFill="1" applyBorder="1" applyAlignment="1">
      <alignment horizontal="right"/>
    </xf>
    <xf numFmtId="0" fontId="19" fillId="0" borderId="1" xfId="0" applyFont="1" applyFill="1" applyBorder="1" applyAlignment="1">
      <alignment horizontal="center"/>
    </xf>
    <xf numFmtId="0" fontId="19" fillId="0" borderId="17" xfId="0" applyFont="1" applyFill="1" applyBorder="1" applyAlignment="1">
      <alignment horizontal="center"/>
    </xf>
    <xf numFmtId="0" fontId="19" fillId="0" borderId="1" xfId="0" applyFont="1" applyFill="1" applyBorder="1"/>
    <xf numFmtId="0" fontId="0" fillId="0" borderId="1" xfId="0" applyFill="1" applyBorder="1" applyAlignment="1">
      <alignment horizontal="right"/>
    </xf>
  </cellXfs>
  <cellStyles count="2">
    <cellStyle name="Normal" xfId="0" builtinId="0"/>
    <cellStyle name="Normal 3" xfId="1" xr:uid="{5D095770-E62C-438D-AAF6-C7010AB4E4BE}"/>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7.1186972951267011E-2"/>
          <c:y val="4.903947189580974E-2"/>
          <c:w val="0.89145167956908"/>
          <c:h val="0.7271766483951918"/>
        </c:manualLayout>
      </c:layout>
      <c:barChart>
        <c:barDir val="col"/>
        <c:grouping val="clustered"/>
        <c:varyColors val="0"/>
        <c:ser>
          <c:idx val="0"/>
          <c:order val="0"/>
          <c:tx>
            <c:v>CO Targets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'S6'!$A$54:$B$58</c:f>
              <c:multiLvlStrCache>
                <c:ptCount val="5"/>
                <c:lvl>
                  <c:pt idx="0">
                    <c:v>CO1</c:v>
                  </c:pt>
                  <c:pt idx="1">
                    <c:v>CO2</c:v>
                  </c:pt>
                  <c:pt idx="2">
                    <c:v>CO3</c:v>
                  </c:pt>
                  <c:pt idx="3">
                    <c:v>CO4</c:v>
                  </c:pt>
                  <c:pt idx="4">
                    <c:v>CO5</c:v>
                  </c:pt>
                </c:lvl>
                <c:lvl>
                  <c:pt idx="0">
                    <c:v>BCS301</c:v>
                  </c:pt>
                </c:lvl>
              </c:multiLvlStrCache>
            </c:multiLvlStrRef>
          </c:cat>
          <c:val>
            <c:numRef>
              <c:f>'S6'!$C$54:$C$58</c:f>
              <c:numCache>
                <c:formatCode>0</c:formatCode>
                <c:ptCount val="5"/>
                <c:pt idx="0">
                  <c:v>58</c:v>
                </c:pt>
                <c:pt idx="1">
                  <c:v>57</c:v>
                </c:pt>
                <c:pt idx="2">
                  <c:v>58</c:v>
                </c:pt>
                <c:pt idx="3">
                  <c:v>58</c:v>
                </c:pt>
                <c:pt idx="4">
                  <c:v>58</c:v>
                </c:pt>
              </c:numCache>
            </c:numRef>
          </c:val>
          <c:extLst>
            <c:ext xmlns:c16="http://schemas.microsoft.com/office/drawing/2014/chart" uri="{C3380CC4-5D6E-409C-BE32-E72D297353CC}">
              <c16:uniqueId val="{00000000-278B-4574-A120-9D991EF5FBCB}"/>
            </c:ext>
          </c:extLst>
        </c:ser>
        <c:ser>
          <c:idx val="1"/>
          <c:order val="1"/>
          <c:tx>
            <c:v>CO Attainment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'S6'!$A$54:$B$58</c:f>
              <c:multiLvlStrCache>
                <c:ptCount val="5"/>
                <c:lvl>
                  <c:pt idx="0">
                    <c:v>CO1</c:v>
                  </c:pt>
                  <c:pt idx="1">
                    <c:v>CO2</c:v>
                  </c:pt>
                  <c:pt idx="2">
                    <c:v>CO3</c:v>
                  </c:pt>
                  <c:pt idx="3">
                    <c:v>CO4</c:v>
                  </c:pt>
                  <c:pt idx="4">
                    <c:v>CO5</c:v>
                  </c:pt>
                </c:lvl>
                <c:lvl>
                  <c:pt idx="0">
                    <c:v>BCS301</c:v>
                  </c:pt>
                </c:lvl>
              </c:multiLvlStrCache>
            </c:multiLvlStrRef>
          </c:cat>
          <c:val>
            <c:numRef>
              <c:f>'S6'!$E$54:$E$58</c:f>
              <c:numCache>
                <c:formatCode>General</c:formatCode>
                <c:ptCount val="5"/>
                <c:pt idx="0">
                  <c:v>50.18</c:v>
                </c:pt>
                <c:pt idx="1">
                  <c:v>50.48</c:v>
                </c:pt>
                <c:pt idx="2">
                  <c:v>49.96</c:v>
                </c:pt>
                <c:pt idx="3">
                  <c:v>50.12</c:v>
                </c:pt>
                <c:pt idx="4">
                  <c:v>49.56</c:v>
                </c:pt>
              </c:numCache>
            </c:numRef>
          </c:val>
          <c:extLst>
            <c:ext xmlns:c16="http://schemas.microsoft.com/office/drawing/2014/chart" uri="{C3380CC4-5D6E-409C-BE32-E72D297353CC}">
              <c16:uniqueId val="{00000001-278B-4574-A120-9D991EF5FBCB}"/>
            </c:ext>
          </c:extLst>
        </c:ser>
        <c:dLbls>
          <c:showLegendKey val="0"/>
          <c:showVal val="1"/>
          <c:showCatName val="0"/>
          <c:showSerName val="0"/>
          <c:showPercent val="0"/>
          <c:showBubbleSize val="0"/>
        </c:dLbls>
        <c:gapWidth val="75"/>
        <c:axId val="182476480"/>
        <c:axId val="4902512"/>
      </c:barChart>
      <c:catAx>
        <c:axId val="182476480"/>
        <c:scaling>
          <c:orientation val="minMax"/>
        </c:scaling>
        <c:delete val="0"/>
        <c:axPos val="b"/>
        <c:numFmt formatCode="General" sourceLinked="0"/>
        <c:majorTickMark val="none"/>
        <c:minorTickMark val="none"/>
        <c:tickLblPos val="nextTo"/>
        <c:crossAx val="4902512"/>
        <c:crosses val="autoZero"/>
        <c:auto val="1"/>
        <c:lblAlgn val="ctr"/>
        <c:lblOffset val="100"/>
        <c:noMultiLvlLbl val="0"/>
      </c:catAx>
      <c:valAx>
        <c:axId val="4902512"/>
        <c:scaling>
          <c:orientation val="minMax"/>
          <c:max val="100"/>
          <c:min val="0"/>
        </c:scaling>
        <c:delete val="0"/>
        <c:axPos val="l"/>
        <c:numFmt formatCode="0" sourceLinked="1"/>
        <c:majorTickMark val="none"/>
        <c:minorTickMark val="none"/>
        <c:tickLblPos val="nextTo"/>
        <c:crossAx val="182476480"/>
        <c:crosses val="autoZero"/>
        <c:crossBetween val="between"/>
        <c:majorUnit val="20"/>
      </c:valAx>
    </c:plotArea>
    <c:legend>
      <c:legendPos val="b"/>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7627296587926503E-2"/>
          <c:y val="9.3067220764071229E-2"/>
          <c:w val="0.89903937007874013"/>
          <c:h val="0.55950386410032049"/>
        </c:manualLayout>
      </c:layout>
      <c:barChart>
        <c:barDir val="col"/>
        <c:grouping val="clustered"/>
        <c:varyColors val="0"/>
        <c:ser>
          <c:idx val="0"/>
          <c:order val="0"/>
          <c:tx>
            <c:v>CO Attainments ( on Scale of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'S6'!$A$63:$B$67</c:f>
              <c:multiLvlStrCache>
                <c:ptCount val="5"/>
                <c:lvl>
                  <c:pt idx="0">
                    <c:v>CO1</c:v>
                  </c:pt>
                  <c:pt idx="1">
                    <c:v>CO2</c:v>
                  </c:pt>
                  <c:pt idx="2">
                    <c:v>CO3</c:v>
                  </c:pt>
                  <c:pt idx="3">
                    <c:v>CO4</c:v>
                  </c:pt>
                  <c:pt idx="4">
                    <c:v>CO5</c:v>
                  </c:pt>
                </c:lvl>
                <c:lvl>
                  <c:pt idx="0">
                    <c:v>BCS301</c:v>
                  </c:pt>
                </c:lvl>
              </c:multiLvlStrCache>
            </c:multiLvlStrRef>
          </c:cat>
          <c:val>
            <c:numRef>
              <c:f>'S6'!$C$63:$C$67</c:f>
              <c:numCache>
                <c:formatCode>General</c:formatCode>
                <c:ptCount val="5"/>
                <c:pt idx="0">
                  <c:v>1.51</c:v>
                </c:pt>
                <c:pt idx="1">
                  <c:v>1.51</c:v>
                </c:pt>
                <c:pt idx="2">
                  <c:v>1.5</c:v>
                </c:pt>
                <c:pt idx="3">
                  <c:v>1.5</c:v>
                </c:pt>
                <c:pt idx="4">
                  <c:v>1.49</c:v>
                </c:pt>
              </c:numCache>
            </c:numRef>
          </c:val>
          <c:extLst>
            <c:ext xmlns:c16="http://schemas.microsoft.com/office/drawing/2014/chart" uri="{C3380CC4-5D6E-409C-BE32-E72D297353CC}">
              <c16:uniqueId val="{00000000-FDB5-4C6C-9100-8E58F7A26102}"/>
            </c:ext>
          </c:extLst>
        </c:ser>
        <c:dLbls>
          <c:showLegendKey val="0"/>
          <c:showVal val="1"/>
          <c:showCatName val="0"/>
          <c:showSerName val="0"/>
          <c:showPercent val="0"/>
          <c:showBubbleSize val="0"/>
        </c:dLbls>
        <c:gapWidth val="75"/>
        <c:axId val="182575024"/>
        <c:axId val="32433200"/>
      </c:barChart>
      <c:catAx>
        <c:axId val="182575024"/>
        <c:scaling>
          <c:orientation val="minMax"/>
        </c:scaling>
        <c:delete val="0"/>
        <c:axPos val="b"/>
        <c:numFmt formatCode="General" sourceLinked="0"/>
        <c:majorTickMark val="none"/>
        <c:minorTickMark val="none"/>
        <c:tickLblPos val="nextTo"/>
        <c:crossAx val="32433200"/>
        <c:crosses val="autoZero"/>
        <c:auto val="1"/>
        <c:lblAlgn val="ctr"/>
        <c:lblOffset val="100"/>
        <c:noMultiLvlLbl val="0"/>
      </c:catAx>
      <c:valAx>
        <c:axId val="32433200"/>
        <c:scaling>
          <c:orientation val="minMax"/>
          <c:max val="3"/>
          <c:min val="0"/>
        </c:scaling>
        <c:delete val="0"/>
        <c:axPos val="l"/>
        <c:numFmt formatCode="General" sourceLinked="1"/>
        <c:majorTickMark val="none"/>
        <c:minorTickMark val="none"/>
        <c:tickLblPos val="nextTo"/>
        <c:crossAx val="182575024"/>
        <c:crosses val="autoZero"/>
        <c:crossBetween val="between"/>
        <c:majorUnit val="1"/>
        <c:minorUnit val="2.0000000000000018E-3"/>
      </c:valAx>
    </c:plotArea>
    <c:legend>
      <c:legendPos val="b"/>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9524</xdr:colOff>
      <xdr:row>50</xdr:row>
      <xdr:rowOff>152400</xdr:rowOff>
    </xdr:from>
    <xdr:to>
      <xdr:col>25</xdr:col>
      <xdr:colOff>419100</xdr:colOff>
      <xdr:row>72</xdr:row>
      <xdr:rowOff>47625</xdr:rowOff>
    </xdr:to>
    <xdr:graphicFrame macro="">
      <xdr:nvGraphicFramePr>
        <xdr:cNvPr id="19" name="Chart 18">
          <a:extLst>
            <a:ext uri="{FF2B5EF4-FFF2-40B4-BE49-F238E27FC236}">
              <a16:creationId xmlns:a16="http://schemas.microsoft.com/office/drawing/2014/main"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58</xdr:row>
      <xdr:rowOff>123825</xdr:rowOff>
    </xdr:from>
    <xdr:to>
      <xdr:col>10</xdr:col>
      <xdr:colOff>85725</xdr:colOff>
      <xdr:row>72</xdr:row>
      <xdr:rowOff>28575</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0"/>
  <sheetViews>
    <sheetView tabSelected="1" workbookViewId="0">
      <selection activeCell="C10" sqref="C10"/>
    </sheetView>
  </sheetViews>
  <sheetFormatPr defaultRowHeight="15" x14ac:dyDescent="0.25"/>
  <cols>
    <col min="1" max="1" width="12.85546875" bestFit="1" customWidth="1"/>
  </cols>
  <sheetData>
    <row r="2" spans="1:11" x14ac:dyDescent="0.25">
      <c r="A2" s="1" t="s">
        <v>24</v>
      </c>
      <c r="B2" s="115" t="s">
        <v>164</v>
      </c>
      <c r="C2" s="115"/>
      <c r="D2" s="115"/>
      <c r="E2" s="115"/>
      <c r="F2" s="115"/>
      <c r="G2" s="115"/>
    </row>
    <row r="3" spans="1:11" x14ac:dyDescent="0.25">
      <c r="A3" s="1" t="s">
        <v>0</v>
      </c>
      <c r="B3" s="116" t="s">
        <v>306</v>
      </c>
      <c r="C3" s="116"/>
      <c r="D3" s="116"/>
      <c r="E3" s="116"/>
      <c r="F3" s="116"/>
      <c r="G3" s="116"/>
    </row>
    <row r="4" spans="1:11" x14ac:dyDescent="0.25">
      <c r="A4" s="1" t="s">
        <v>1</v>
      </c>
      <c r="B4" s="115" t="s">
        <v>307</v>
      </c>
      <c r="C4" s="115"/>
      <c r="D4" s="115"/>
      <c r="E4" s="115"/>
      <c r="F4" s="115"/>
      <c r="G4" s="115"/>
    </row>
    <row r="5" spans="1:11" x14ac:dyDescent="0.25">
      <c r="A5" s="1" t="s">
        <v>2</v>
      </c>
      <c r="B5" s="115">
        <v>3</v>
      </c>
      <c r="C5" s="115"/>
      <c r="D5" s="115"/>
      <c r="E5" s="115"/>
      <c r="F5" s="115"/>
      <c r="G5" s="115"/>
    </row>
    <row r="6" spans="1:11" x14ac:dyDescent="0.25">
      <c r="A6" s="1" t="s">
        <v>3</v>
      </c>
      <c r="B6" s="115" t="s">
        <v>308</v>
      </c>
      <c r="C6" s="115"/>
      <c r="D6" s="115"/>
      <c r="E6" s="115"/>
      <c r="F6" s="115"/>
      <c r="G6" s="115"/>
    </row>
    <row r="7" spans="1:11" x14ac:dyDescent="0.25">
      <c r="A7" s="1" t="s">
        <v>4</v>
      </c>
      <c r="B7" s="117" t="s">
        <v>5</v>
      </c>
      <c r="C7" s="115"/>
      <c r="D7" s="115"/>
      <c r="E7" s="115"/>
      <c r="F7" s="115"/>
      <c r="G7" s="115"/>
    </row>
    <row r="9" spans="1:11" x14ac:dyDescent="0.25">
      <c r="A9" s="118" t="s">
        <v>112</v>
      </c>
      <c r="B9" s="118"/>
      <c r="C9" s="119">
        <v>193</v>
      </c>
      <c r="D9" s="119"/>
      <c r="E9" s="119"/>
      <c r="F9" s="119"/>
      <c r="G9" s="119"/>
    </row>
    <row r="11" spans="1:11" x14ac:dyDescent="0.25">
      <c r="B11" t="s">
        <v>6</v>
      </c>
      <c r="C11" s="116" t="s">
        <v>10</v>
      </c>
      <c r="D11" s="116"/>
      <c r="E11" s="116"/>
      <c r="F11" s="116"/>
      <c r="G11" s="116"/>
      <c r="H11" s="116"/>
      <c r="I11" s="116"/>
      <c r="J11" s="116"/>
      <c r="K11" s="116"/>
    </row>
    <row r="12" spans="1:11" x14ac:dyDescent="0.25">
      <c r="C12" s="115" t="s">
        <v>11</v>
      </c>
      <c r="D12" s="115"/>
      <c r="E12" s="115"/>
      <c r="F12" s="115"/>
      <c r="G12" s="115"/>
      <c r="H12" s="115"/>
      <c r="I12" s="115"/>
      <c r="J12" s="115"/>
      <c r="K12" s="115"/>
    </row>
    <row r="13" spans="1:11" x14ac:dyDescent="0.25">
      <c r="C13" s="116" t="s">
        <v>7</v>
      </c>
      <c r="D13" s="116"/>
      <c r="E13" s="116"/>
      <c r="F13" s="116"/>
      <c r="G13" s="116"/>
      <c r="H13" s="116"/>
      <c r="I13" s="116"/>
      <c r="J13" s="116"/>
      <c r="K13" s="116"/>
    </row>
    <row r="14" spans="1:11" x14ac:dyDescent="0.25">
      <c r="C14" s="115" t="s">
        <v>8</v>
      </c>
      <c r="D14" s="115"/>
      <c r="E14" s="115"/>
      <c r="F14" s="115"/>
      <c r="G14" s="115"/>
      <c r="H14" s="115"/>
      <c r="I14" s="115"/>
      <c r="J14" s="115"/>
      <c r="K14" s="115"/>
    </row>
    <row r="16" spans="1:11" x14ac:dyDescent="0.25">
      <c r="B16" t="s">
        <v>9</v>
      </c>
      <c r="C16" s="115" t="s">
        <v>12</v>
      </c>
      <c r="D16" s="115"/>
      <c r="E16" s="115"/>
      <c r="F16" s="115"/>
      <c r="G16" s="115"/>
      <c r="H16" s="115"/>
      <c r="I16" s="115"/>
      <c r="J16" s="115"/>
      <c r="K16" s="115"/>
    </row>
    <row r="17" spans="2:11" x14ac:dyDescent="0.25">
      <c r="C17" s="115" t="s">
        <v>13</v>
      </c>
      <c r="D17" s="115"/>
      <c r="E17" s="115"/>
      <c r="F17" s="115"/>
      <c r="G17" s="115"/>
      <c r="H17" s="115"/>
      <c r="I17" s="115"/>
      <c r="J17" s="115"/>
      <c r="K17" s="115"/>
    </row>
    <row r="18" spans="2:11" x14ac:dyDescent="0.25">
      <c r="C18" s="116" t="s">
        <v>78</v>
      </c>
      <c r="D18" s="116"/>
      <c r="E18" s="116"/>
      <c r="F18" s="116"/>
      <c r="G18" s="116"/>
      <c r="H18" s="116"/>
      <c r="I18" s="116"/>
      <c r="J18" s="116"/>
      <c r="K18" s="116"/>
    </row>
    <row r="19" spans="2:11" x14ac:dyDescent="0.25">
      <c r="C19" s="2"/>
      <c r="D19" s="2"/>
      <c r="E19" s="2"/>
      <c r="F19" s="2"/>
      <c r="G19" s="2"/>
      <c r="H19" s="2"/>
      <c r="I19" s="2"/>
      <c r="J19" s="2"/>
      <c r="K19" s="2"/>
    </row>
    <row r="20" spans="2:11" x14ac:dyDescent="0.25">
      <c r="B20" t="s">
        <v>14</v>
      </c>
      <c r="C20" s="115" t="s">
        <v>15</v>
      </c>
      <c r="D20" s="115"/>
      <c r="E20" s="115"/>
      <c r="F20" s="115"/>
      <c r="G20" s="115"/>
      <c r="H20" s="115"/>
      <c r="I20" s="115"/>
      <c r="J20" s="115"/>
      <c r="K20" s="115"/>
    </row>
    <row r="22" spans="2:11" x14ac:dyDescent="0.25">
      <c r="B22" t="s">
        <v>16</v>
      </c>
      <c r="C22" s="115" t="s">
        <v>17</v>
      </c>
      <c r="D22" s="115"/>
      <c r="E22" s="115"/>
      <c r="F22" s="115"/>
      <c r="G22" s="115"/>
      <c r="H22" s="115"/>
      <c r="I22" s="115"/>
      <c r="J22" s="115"/>
      <c r="K22" s="115"/>
    </row>
    <row r="24" spans="2:11" x14ac:dyDescent="0.25">
      <c r="B24" t="s">
        <v>18</v>
      </c>
      <c r="C24" s="116" t="s">
        <v>19</v>
      </c>
      <c r="D24" s="116"/>
      <c r="E24" s="116"/>
      <c r="F24" s="116"/>
      <c r="G24" s="116"/>
      <c r="H24" s="116"/>
      <c r="I24" s="116"/>
      <c r="J24" s="116"/>
      <c r="K24" s="116"/>
    </row>
    <row r="26" spans="2:11" x14ac:dyDescent="0.25">
      <c r="B26" t="s">
        <v>20</v>
      </c>
      <c r="C26" s="115" t="s">
        <v>21</v>
      </c>
      <c r="D26" s="115"/>
      <c r="E26" s="115"/>
      <c r="F26" s="115"/>
      <c r="G26" s="115"/>
      <c r="H26" s="115"/>
      <c r="I26" s="115"/>
      <c r="J26" s="115"/>
      <c r="K26" s="115"/>
    </row>
    <row r="28" spans="2:11" x14ac:dyDescent="0.25">
      <c r="B28" t="s">
        <v>22</v>
      </c>
      <c r="C28" s="115" t="s">
        <v>23</v>
      </c>
      <c r="D28" s="115"/>
      <c r="E28" s="115"/>
      <c r="F28" s="115"/>
      <c r="G28" s="115"/>
      <c r="H28" s="115"/>
      <c r="I28" s="115"/>
      <c r="J28" s="115"/>
      <c r="K28" s="115"/>
    </row>
    <row r="30" spans="2:11" x14ac:dyDescent="0.25">
      <c r="B30" t="s">
        <v>119</v>
      </c>
      <c r="C30" s="115" t="s">
        <v>120</v>
      </c>
      <c r="D30" s="115"/>
      <c r="E30" s="115"/>
      <c r="F30" s="115"/>
      <c r="G30" s="115"/>
      <c r="H30" s="115"/>
      <c r="I30" s="115"/>
      <c r="J30" s="115"/>
      <c r="K30" s="115"/>
    </row>
  </sheetData>
  <mergeCells count="21">
    <mergeCell ref="C30:K30"/>
    <mergeCell ref="C24:K24"/>
    <mergeCell ref="C26:K26"/>
    <mergeCell ref="C28:K28"/>
    <mergeCell ref="C18:K18"/>
    <mergeCell ref="C12:K12"/>
    <mergeCell ref="C20:K20"/>
    <mergeCell ref="C22:K22"/>
    <mergeCell ref="C17:K17"/>
    <mergeCell ref="B7:G7"/>
    <mergeCell ref="C11:K11"/>
    <mergeCell ref="C13:K13"/>
    <mergeCell ref="C14:K14"/>
    <mergeCell ref="C16:K16"/>
    <mergeCell ref="A9:B9"/>
    <mergeCell ref="C9:G9"/>
    <mergeCell ref="B2:G2"/>
    <mergeCell ref="B3:G3"/>
    <mergeCell ref="B4:G4"/>
    <mergeCell ref="B5:G5"/>
    <mergeCell ref="B6:G6"/>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59"/>
  <sheetViews>
    <sheetView topLeftCell="A18" workbookViewId="0">
      <selection activeCell="K8" sqref="K8"/>
    </sheetView>
  </sheetViews>
  <sheetFormatPr defaultRowHeight="15" x14ac:dyDescent="0.25"/>
  <cols>
    <col min="1" max="1" width="12.85546875" bestFit="1" customWidth="1"/>
    <col min="3" max="3" width="12.7109375" customWidth="1"/>
    <col min="4" max="4" width="5.7109375" bestFit="1" customWidth="1"/>
    <col min="7" max="7" width="9.140625" customWidth="1"/>
    <col min="8" max="8" width="15.42578125" customWidth="1"/>
    <col min="16" max="16" width="17.28515625" bestFit="1" customWidth="1"/>
  </cols>
  <sheetData>
    <row r="2" spans="1:16" x14ac:dyDescent="0.25">
      <c r="A2" s="1" t="str">
        <f>Process!A2</f>
        <v>Course Name</v>
      </c>
      <c r="B2" s="115" t="str">
        <f>Process!B2</f>
        <v>Data Structure</v>
      </c>
      <c r="C2" s="115"/>
      <c r="D2" s="115"/>
      <c r="E2" s="115"/>
      <c r="F2" s="115"/>
      <c r="G2" s="115"/>
    </row>
    <row r="3" spans="1:16" x14ac:dyDescent="0.25">
      <c r="A3" s="1" t="str">
        <f>Process!A3</f>
        <v>Course Code</v>
      </c>
      <c r="B3" s="115" t="str">
        <f>Process!B3</f>
        <v>BCS301</v>
      </c>
      <c r="C3" s="115"/>
      <c r="D3" s="115"/>
      <c r="E3" s="115"/>
      <c r="F3" s="115"/>
      <c r="G3" s="115"/>
    </row>
    <row r="4" spans="1:16" x14ac:dyDescent="0.25">
      <c r="A4" s="1" t="str">
        <f>Process!A4</f>
        <v>Batch</v>
      </c>
      <c r="B4" s="115" t="str">
        <f>Process!B4</f>
        <v>2022 2026</v>
      </c>
      <c r="C4" s="115"/>
      <c r="D4" s="115"/>
      <c r="E4" s="115"/>
      <c r="F4" s="115"/>
      <c r="G4" s="115"/>
    </row>
    <row r="5" spans="1:16" x14ac:dyDescent="0.25">
      <c r="A5" s="1" t="str">
        <f>Process!A5</f>
        <v>Semester</v>
      </c>
      <c r="B5" s="115">
        <f>Process!B5</f>
        <v>3</v>
      </c>
      <c r="C5" s="115"/>
      <c r="D5" s="115"/>
      <c r="E5" s="115"/>
      <c r="F5" s="115"/>
      <c r="G5" s="115"/>
    </row>
    <row r="6" spans="1:16" x14ac:dyDescent="0.25">
      <c r="A6" s="1" t="str">
        <f>Process!A6</f>
        <v>Session</v>
      </c>
      <c r="B6" s="115" t="str">
        <f>Process!B6</f>
        <v>2023 2024</v>
      </c>
      <c r="C6" s="115"/>
      <c r="D6" s="115"/>
      <c r="E6" s="115"/>
      <c r="F6" s="115"/>
      <c r="G6" s="115"/>
    </row>
    <row r="7" spans="1:16" x14ac:dyDescent="0.25">
      <c r="A7" s="1" t="str">
        <f>Process!A7</f>
        <v>L:T:P</v>
      </c>
      <c r="B7" s="115" t="str">
        <f>Process!B7</f>
        <v>3.1.0</v>
      </c>
      <c r="C7" s="115"/>
      <c r="D7" s="115"/>
      <c r="E7" s="115"/>
      <c r="F7" s="115"/>
      <c r="G7" s="115"/>
    </row>
    <row r="10" spans="1:16" ht="18.75" x14ac:dyDescent="0.3">
      <c r="C10" s="126" t="s">
        <v>40</v>
      </c>
      <c r="D10" s="126"/>
      <c r="E10" s="126"/>
    </row>
    <row r="11" spans="1:16" x14ac:dyDescent="0.25">
      <c r="C11" s="6"/>
      <c r="D11" s="6"/>
      <c r="E11" s="6"/>
      <c r="F11" s="7"/>
      <c r="G11" s="7"/>
      <c r="H11" s="7"/>
      <c r="I11" s="7"/>
      <c r="J11" s="7"/>
      <c r="K11" s="7"/>
      <c r="L11" s="7"/>
      <c r="M11" s="7"/>
      <c r="N11" s="7"/>
      <c r="O11" s="7"/>
      <c r="P11" s="7"/>
    </row>
    <row r="12" spans="1:16" ht="15" customHeight="1" x14ac:dyDescent="0.25">
      <c r="C12" s="121" t="s">
        <v>54</v>
      </c>
      <c r="D12" s="121"/>
      <c r="E12" s="121"/>
      <c r="F12" s="121"/>
      <c r="G12" s="121"/>
      <c r="H12" s="121"/>
      <c r="I12" s="121"/>
      <c r="J12" s="121"/>
      <c r="K12" s="121"/>
      <c r="L12" s="121"/>
      <c r="M12" s="121"/>
      <c r="N12" s="121"/>
      <c r="O12" s="121"/>
      <c r="P12" s="121"/>
    </row>
    <row r="13" spans="1:16" ht="15" customHeight="1" x14ac:dyDescent="0.25">
      <c r="C13" s="4" t="s">
        <v>0</v>
      </c>
      <c r="D13" s="127" t="s">
        <v>25</v>
      </c>
      <c r="E13" s="128"/>
      <c r="F13" s="122" t="s">
        <v>31</v>
      </c>
      <c r="G13" s="122"/>
      <c r="H13" s="122"/>
      <c r="I13" s="122"/>
      <c r="J13" s="122"/>
      <c r="K13" s="122"/>
      <c r="L13" s="122"/>
      <c r="M13" s="122"/>
      <c r="N13" s="122"/>
      <c r="O13" s="122"/>
      <c r="P13" s="13" t="s">
        <v>32</v>
      </c>
    </row>
    <row r="14" spans="1:16" ht="34.5" customHeight="1" x14ac:dyDescent="0.25">
      <c r="C14" s="129" t="str">
        <f>B3</f>
        <v>BCS301</v>
      </c>
      <c r="D14" s="3" t="s">
        <v>26</v>
      </c>
      <c r="E14" s="3" t="str">
        <f>C$14&amp;""&amp;".1"</f>
        <v>BCS301.1</v>
      </c>
      <c r="F14" s="123" t="s">
        <v>165</v>
      </c>
      <c r="G14" s="124"/>
      <c r="H14" s="124"/>
      <c r="I14" s="124"/>
      <c r="J14" s="124"/>
      <c r="K14" s="124"/>
      <c r="L14" s="124"/>
      <c r="M14" s="124"/>
      <c r="N14" s="124"/>
      <c r="O14" s="125"/>
      <c r="P14" s="5" t="s">
        <v>33</v>
      </c>
    </row>
    <row r="15" spans="1:16" ht="15" customHeight="1" x14ac:dyDescent="0.25">
      <c r="C15" s="129"/>
      <c r="D15" s="3" t="s">
        <v>27</v>
      </c>
      <c r="E15" s="3" t="str">
        <f>C$14&amp;""&amp;".2"</f>
        <v>BCS301.2</v>
      </c>
      <c r="F15" s="123" t="s">
        <v>166</v>
      </c>
      <c r="G15" s="124"/>
      <c r="H15" s="124"/>
      <c r="I15" s="124"/>
      <c r="J15" s="124"/>
      <c r="K15" s="124"/>
      <c r="L15" s="124"/>
      <c r="M15" s="124"/>
      <c r="N15" s="124"/>
      <c r="O15" s="125"/>
      <c r="P15" s="5" t="s">
        <v>33</v>
      </c>
    </row>
    <row r="16" spans="1:16" ht="15" customHeight="1" x14ac:dyDescent="0.25">
      <c r="C16" s="129"/>
      <c r="D16" s="3" t="s">
        <v>28</v>
      </c>
      <c r="E16" s="3" t="str">
        <f>C$14&amp;""&amp;".3"</f>
        <v>BCS301.3</v>
      </c>
      <c r="F16" s="123" t="s">
        <v>167</v>
      </c>
      <c r="G16" s="124"/>
      <c r="H16" s="124"/>
      <c r="I16" s="124"/>
      <c r="J16" s="124"/>
      <c r="K16" s="124"/>
      <c r="L16" s="124"/>
      <c r="M16" s="124"/>
      <c r="N16" s="124"/>
      <c r="O16" s="125"/>
      <c r="P16" s="5" t="s">
        <v>33</v>
      </c>
    </row>
    <row r="17" spans="3:16" ht="38.25" customHeight="1" x14ac:dyDescent="0.25">
      <c r="C17" s="129"/>
      <c r="D17" s="3" t="s">
        <v>29</v>
      </c>
      <c r="E17" s="3" t="str">
        <f>C$14&amp;""&amp;".4"</f>
        <v>BCS301.4</v>
      </c>
      <c r="F17" s="123" t="s">
        <v>168</v>
      </c>
      <c r="G17" s="124"/>
      <c r="H17" s="124"/>
      <c r="I17" s="124"/>
      <c r="J17" s="124"/>
      <c r="K17" s="124"/>
      <c r="L17" s="124"/>
      <c r="M17" s="124"/>
      <c r="N17" s="124"/>
      <c r="O17" s="125"/>
      <c r="P17" s="5" t="s">
        <v>33</v>
      </c>
    </row>
    <row r="18" spans="3:16" ht="15" customHeight="1" x14ac:dyDescent="0.25">
      <c r="C18" s="129"/>
      <c r="D18" s="3" t="s">
        <v>30</v>
      </c>
      <c r="E18" s="3" t="str">
        <f>C$14&amp;""&amp;".5"</f>
        <v>BCS301.5</v>
      </c>
      <c r="F18" s="123" t="s">
        <v>169</v>
      </c>
      <c r="G18" s="124"/>
      <c r="H18" s="124"/>
      <c r="I18" s="124"/>
      <c r="J18" s="124"/>
      <c r="K18" s="124"/>
      <c r="L18" s="124"/>
      <c r="M18" s="124"/>
      <c r="N18" s="124"/>
      <c r="O18" s="125"/>
      <c r="P18" s="5" t="s">
        <v>33</v>
      </c>
    </row>
    <row r="20" spans="3:16" x14ac:dyDescent="0.25">
      <c r="C20" t="s">
        <v>15</v>
      </c>
    </row>
    <row r="21" spans="3:16" ht="18.75" x14ac:dyDescent="0.3">
      <c r="C21" s="126" t="s">
        <v>34</v>
      </c>
      <c r="D21" s="126"/>
      <c r="E21" s="126"/>
      <c r="F21" s="126"/>
      <c r="G21" s="126"/>
    </row>
    <row r="23" spans="3:16" ht="15" customHeight="1" x14ac:dyDescent="0.25">
      <c r="D23" s="5" t="s">
        <v>35</v>
      </c>
      <c r="E23" s="130" t="s">
        <v>68</v>
      </c>
      <c r="F23" s="131"/>
      <c r="G23" s="132"/>
    </row>
    <row r="24" spans="3:16" x14ac:dyDescent="0.25">
      <c r="D24" s="5">
        <v>3</v>
      </c>
      <c r="E24" s="133" t="s">
        <v>38</v>
      </c>
      <c r="F24" s="133"/>
      <c r="G24" s="133"/>
    </row>
    <row r="25" spans="3:16" x14ac:dyDescent="0.25">
      <c r="D25" s="5">
        <v>2</v>
      </c>
      <c r="E25" s="133" t="s">
        <v>39</v>
      </c>
      <c r="F25" s="133"/>
      <c r="G25" s="133"/>
    </row>
    <row r="26" spans="3:16" ht="15" customHeight="1" x14ac:dyDescent="0.25">
      <c r="D26" s="5">
        <v>1</v>
      </c>
      <c r="E26" s="133" t="s">
        <v>36</v>
      </c>
      <c r="F26" s="133"/>
      <c r="G26" s="133"/>
      <c r="I26" s="2"/>
      <c r="J26" s="2"/>
      <c r="K26" s="2"/>
      <c r="L26" s="2"/>
      <c r="M26" s="2"/>
      <c r="N26" s="2"/>
      <c r="O26" s="2"/>
    </row>
    <row r="28" spans="3:16" x14ac:dyDescent="0.25">
      <c r="C28" s="134" t="s">
        <v>37</v>
      </c>
      <c r="D28" s="134"/>
      <c r="E28" s="134"/>
      <c r="F28" s="134"/>
      <c r="G28" s="134"/>
      <c r="H28" s="134"/>
      <c r="I28" s="2"/>
    </row>
    <row r="29" spans="3:16" x14ac:dyDescent="0.25">
      <c r="C29" s="4" t="s">
        <v>0</v>
      </c>
      <c r="D29" s="127" t="s">
        <v>25</v>
      </c>
      <c r="E29" s="128"/>
      <c r="F29" s="130" t="s">
        <v>69</v>
      </c>
      <c r="G29" s="131"/>
      <c r="H29" s="132"/>
    </row>
    <row r="30" spans="3:16" x14ac:dyDescent="0.25">
      <c r="C30" s="129" t="str">
        <f>B3</f>
        <v>BCS301</v>
      </c>
      <c r="D30" s="3" t="s">
        <v>26</v>
      </c>
      <c r="E30" s="3" t="str">
        <f>C$14&amp;""&amp;".1"</f>
        <v>BCS301.1</v>
      </c>
      <c r="F30" s="135">
        <v>58</v>
      </c>
      <c r="G30" s="135"/>
      <c r="H30" s="135"/>
    </row>
    <row r="31" spans="3:16" ht="15" customHeight="1" x14ac:dyDescent="0.25">
      <c r="C31" s="129"/>
      <c r="D31" s="3" t="s">
        <v>27</v>
      </c>
      <c r="E31" s="3" t="str">
        <f>C$14&amp;""&amp;".2"</f>
        <v>BCS301.2</v>
      </c>
      <c r="F31" s="135">
        <v>57</v>
      </c>
      <c r="G31" s="135"/>
      <c r="H31" s="135"/>
    </row>
    <row r="32" spans="3:16" x14ac:dyDescent="0.25">
      <c r="C32" s="129"/>
      <c r="D32" s="3" t="s">
        <v>28</v>
      </c>
      <c r="E32" s="3" t="str">
        <f>C$14&amp;""&amp;".3"</f>
        <v>BCS301.3</v>
      </c>
      <c r="F32" s="135">
        <v>58</v>
      </c>
      <c r="G32" s="135"/>
      <c r="H32" s="135"/>
    </row>
    <row r="33" spans="3:16" x14ac:dyDescent="0.25">
      <c r="C33" s="129"/>
      <c r="D33" s="3" t="s">
        <v>29</v>
      </c>
      <c r="E33" s="3" t="str">
        <f>C$14&amp;""&amp;".4"</f>
        <v>BCS301.4</v>
      </c>
      <c r="F33" s="135">
        <v>58</v>
      </c>
      <c r="G33" s="135"/>
      <c r="H33" s="135"/>
    </row>
    <row r="34" spans="3:16" x14ac:dyDescent="0.25">
      <c r="C34" s="129"/>
      <c r="D34" s="3" t="s">
        <v>30</v>
      </c>
      <c r="E34" s="3" t="str">
        <f>C$14&amp;""&amp;".5"</f>
        <v>BCS301.5</v>
      </c>
      <c r="F34" s="135">
        <v>58</v>
      </c>
      <c r="G34" s="135"/>
      <c r="H34" s="135"/>
    </row>
    <row r="38" spans="3:16" ht="18.75" customHeight="1" x14ac:dyDescent="0.3">
      <c r="C38" s="126" t="s">
        <v>55</v>
      </c>
      <c r="D38" s="126"/>
      <c r="E38" s="126"/>
      <c r="F38" s="126"/>
      <c r="G38" s="126"/>
    </row>
    <row r="40" spans="3:16" ht="15" customHeight="1" x14ac:dyDescent="0.25">
      <c r="C40" s="139" t="s">
        <v>53</v>
      </c>
      <c r="D40" s="139"/>
      <c r="E40" s="139"/>
      <c r="F40" s="139"/>
      <c r="G40" s="139"/>
      <c r="H40" s="139"/>
      <c r="I40" s="139"/>
      <c r="J40" s="139"/>
      <c r="K40" s="139"/>
      <c r="L40" s="139"/>
      <c r="M40" s="139"/>
      <c r="N40" s="139"/>
      <c r="O40" s="139"/>
      <c r="P40" s="8"/>
    </row>
    <row r="41" spans="3:16" ht="32.25" customHeight="1" x14ac:dyDescent="0.25">
      <c r="C41" s="9" t="s">
        <v>41</v>
      </c>
      <c r="D41" s="136" t="s">
        <v>56</v>
      </c>
      <c r="E41" s="137"/>
      <c r="F41" s="137"/>
      <c r="G41" s="137"/>
      <c r="H41" s="137"/>
      <c r="I41" s="137"/>
      <c r="J41" s="137"/>
      <c r="K41" s="137"/>
      <c r="L41" s="137"/>
      <c r="M41" s="137"/>
      <c r="N41" s="137"/>
      <c r="O41" s="138"/>
    </row>
    <row r="42" spans="3:16" ht="32.25" customHeight="1" x14ac:dyDescent="0.25">
      <c r="C42" s="9" t="s">
        <v>42</v>
      </c>
      <c r="D42" s="136" t="s">
        <v>57</v>
      </c>
      <c r="E42" s="137"/>
      <c r="F42" s="137"/>
      <c r="G42" s="137"/>
      <c r="H42" s="137"/>
      <c r="I42" s="137"/>
      <c r="J42" s="137"/>
      <c r="K42" s="137"/>
      <c r="L42" s="137"/>
      <c r="M42" s="137"/>
      <c r="N42" s="137"/>
      <c r="O42" s="138"/>
    </row>
    <row r="43" spans="3:16" ht="51.75" customHeight="1" x14ac:dyDescent="0.25">
      <c r="C43" s="9" t="s">
        <v>43</v>
      </c>
      <c r="D43" s="136" t="s">
        <v>58</v>
      </c>
      <c r="E43" s="137"/>
      <c r="F43" s="137"/>
      <c r="G43" s="137"/>
      <c r="H43" s="137"/>
      <c r="I43" s="137"/>
      <c r="J43" s="137"/>
      <c r="K43" s="137"/>
      <c r="L43" s="137"/>
      <c r="M43" s="137"/>
      <c r="N43" s="137"/>
      <c r="O43" s="138"/>
    </row>
    <row r="44" spans="3:16" ht="32.25" customHeight="1" x14ac:dyDescent="0.25">
      <c r="C44" s="9" t="s">
        <v>44</v>
      </c>
      <c r="D44" s="136" t="s">
        <v>59</v>
      </c>
      <c r="E44" s="137"/>
      <c r="F44" s="137"/>
      <c r="G44" s="137"/>
      <c r="H44" s="137"/>
      <c r="I44" s="137"/>
      <c r="J44" s="137"/>
      <c r="K44" s="137"/>
      <c r="L44" s="137"/>
      <c r="M44" s="137"/>
      <c r="N44" s="137"/>
      <c r="O44" s="138"/>
    </row>
    <row r="45" spans="3:16" ht="32.25" customHeight="1" x14ac:dyDescent="0.25">
      <c r="C45" s="9" t="s">
        <v>45</v>
      </c>
      <c r="D45" s="136" t="s">
        <v>60</v>
      </c>
      <c r="E45" s="137"/>
      <c r="F45" s="137"/>
      <c r="G45" s="137"/>
      <c r="H45" s="137"/>
      <c r="I45" s="137"/>
      <c r="J45" s="137"/>
      <c r="K45" s="137"/>
      <c r="L45" s="137"/>
      <c r="M45" s="137"/>
      <c r="N45" s="137"/>
      <c r="O45" s="138"/>
    </row>
    <row r="46" spans="3:16" ht="32.25" customHeight="1" x14ac:dyDescent="0.25">
      <c r="C46" s="9" t="s">
        <v>46</v>
      </c>
      <c r="D46" s="136" t="s">
        <v>61</v>
      </c>
      <c r="E46" s="137"/>
      <c r="F46" s="137"/>
      <c r="G46" s="137"/>
      <c r="H46" s="137"/>
      <c r="I46" s="137"/>
      <c r="J46" s="137"/>
      <c r="K46" s="137"/>
      <c r="L46" s="137"/>
      <c r="M46" s="137"/>
      <c r="N46" s="137"/>
      <c r="O46" s="138"/>
    </row>
    <row r="47" spans="3:16" ht="32.25" customHeight="1" x14ac:dyDescent="0.25">
      <c r="C47" s="9" t="s">
        <v>47</v>
      </c>
      <c r="D47" s="136" t="s">
        <v>62</v>
      </c>
      <c r="E47" s="137"/>
      <c r="F47" s="137"/>
      <c r="G47" s="137"/>
      <c r="H47" s="137"/>
      <c r="I47" s="137"/>
      <c r="J47" s="137"/>
      <c r="K47" s="137"/>
      <c r="L47" s="137"/>
      <c r="M47" s="137"/>
      <c r="N47" s="137"/>
      <c r="O47" s="138"/>
    </row>
    <row r="48" spans="3:16" ht="32.25" customHeight="1" x14ac:dyDescent="0.25">
      <c r="C48" s="9" t="s">
        <v>48</v>
      </c>
      <c r="D48" s="136" t="s">
        <v>63</v>
      </c>
      <c r="E48" s="137"/>
      <c r="F48" s="137"/>
      <c r="G48" s="137"/>
      <c r="H48" s="137"/>
      <c r="I48" s="137"/>
      <c r="J48" s="137"/>
      <c r="K48" s="137"/>
      <c r="L48" s="137"/>
      <c r="M48" s="137"/>
      <c r="N48" s="137"/>
      <c r="O48" s="138"/>
    </row>
    <row r="49" spans="3:15" ht="32.25" customHeight="1" x14ac:dyDescent="0.25">
      <c r="C49" s="9" t="s">
        <v>49</v>
      </c>
      <c r="D49" s="136" t="s">
        <v>64</v>
      </c>
      <c r="E49" s="137"/>
      <c r="F49" s="137"/>
      <c r="G49" s="137"/>
      <c r="H49" s="137"/>
      <c r="I49" s="137"/>
      <c r="J49" s="137"/>
      <c r="K49" s="137"/>
      <c r="L49" s="137"/>
      <c r="M49" s="137"/>
      <c r="N49" s="137"/>
      <c r="O49" s="138"/>
    </row>
    <row r="50" spans="3:15" ht="50.25" customHeight="1" x14ac:dyDescent="0.25">
      <c r="C50" s="9" t="s">
        <v>50</v>
      </c>
      <c r="D50" s="136" t="s">
        <v>65</v>
      </c>
      <c r="E50" s="137"/>
      <c r="F50" s="137"/>
      <c r="G50" s="137"/>
      <c r="H50" s="137"/>
      <c r="I50" s="137"/>
      <c r="J50" s="137"/>
      <c r="K50" s="137"/>
      <c r="L50" s="137"/>
      <c r="M50" s="137"/>
      <c r="N50" s="137"/>
      <c r="O50" s="138"/>
    </row>
    <row r="51" spans="3:15" ht="51" customHeight="1" x14ac:dyDescent="0.25">
      <c r="C51" s="9" t="s">
        <v>51</v>
      </c>
      <c r="D51" s="136" t="s">
        <v>66</v>
      </c>
      <c r="E51" s="137"/>
      <c r="F51" s="137"/>
      <c r="G51" s="137"/>
      <c r="H51" s="137"/>
      <c r="I51" s="137"/>
      <c r="J51" s="137"/>
      <c r="K51" s="137"/>
      <c r="L51" s="137"/>
      <c r="M51" s="137"/>
      <c r="N51" s="137"/>
      <c r="O51" s="138"/>
    </row>
    <row r="52" spans="3:15" ht="32.25" customHeight="1" x14ac:dyDescent="0.25">
      <c r="C52" s="9" t="s">
        <v>52</v>
      </c>
      <c r="D52" s="136" t="s">
        <v>170</v>
      </c>
      <c r="E52" s="137"/>
      <c r="F52" s="137"/>
      <c r="G52" s="137"/>
      <c r="H52" s="137"/>
      <c r="I52" s="137"/>
      <c r="J52" s="137"/>
      <c r="K52" s="137"/>
      <c r="L52" s="137"/>
      <c r="M52" s="137"/>
      <c r="N52" s="137"/>
      <c r="O52" s="138"/>
    </row>
    <row r="55" spans="3:15" ht="18.75" x14ac:dyDescent="0.3">
      <c r="C55" s="126" t="s">
        <v>67</v>
      </c>
      <c r="D55" s="126"/>
      <c r="E55" s="126"/>
      <c r="F55" s="126"/>
      <c r="G55" s="126"/>
    </row>
    <row r="57" spans="3:15" x14ac:dyDescent="0.25">
      <c r="C57" s="121" t="s">
        <v>74</v>
      </c>
      <c r="D57" s="121"/>
      <c r="E57" s="121"/>
      <c r="F57" s="121"/>
      <c r="G57" s="121"/>
      <c r="H57" s="121"/>
      <c r="I57" s="121"/>
      <c r="J57" s="121"/>
      <c r="K57" s="121"/>
      <c r="L57" s="121"/>
      <c r="M57" s="121"/>
      <c r="N57" s="121"/>
      <c r="O57" s="121"/>
    </row>
    <row r="58" spans="3:15" x14ac:dyDescent="0.25">
      <c r="C58" s="9" t="s">
        <v>70</v>
      </c>
      <c r="D58" s="120" t="s">
        <v>71</v>
      </c>
      <c r="E58" s="120"/>
      <c r="F58" s="120"/>
      <c r="G58" s="120"/>
      <c r="H58" s="120"/>
      <c r="I58" s="120"/>
      <c r="J58" s="120"/>
      <c r="K58" s="120"/>
      <c r="L58" s="120"/>
      <c r="M58" s="120"/>
      <c r="N58" s="120"/>
      <c r="O58" s="120"/>
    </row>
    <row r="59" spans="3:15" ht="30" customHeight="1" x14ac:dyDescent="0.25">
      <c r="C59" s="9" t="s">
        <v>73</v>
      </c>
      <c r="D59" s="120" t="s">
        <v>72</v>
      </c>
      <c r="E59" s="120"/>
      <c r="F59" s="120"/>
      <c r="G59" s="120"/>
      <c r="H59" s="120"/>
      <c r="I59" s="120"/>
      <c r="J59" s="120"/>
      <c r="K59" s="120"/>
      <c r="L59" s="120"/>
      <c r="M59" s="120"/>
      <c r="N59" s="120"/>
      <c r="O59" s="120"/>
    </row>
  </sheetData>
  <mergeCells count="48">
    <mergeCell ref="C55:G55"/>
    <mergeCell ref="D50:O50"/>
    <mergeCell ref="D51:O51"/>
    <mergeCell ref="D52:O52"/>
    <mergeCell ref="C40:O40"/>
    <mergeCell ref="D48:O48"/>
    <mergeCell ref="D49:O49"/>
    <mergeCell ref="C38:G38"/>
    <mergeCell ref="D44:O44"/>
    <mergeCell ref="D45:O45"/>
    <mergeCell ref="D46:O46"/>
    <mergeCell ref="D47:O47"/>
    <mergeCell ref="D41:O41"/>
    <mergeCell ref="D42:O42"/>
    <mergeCell ref="D43:O43"/>
    <mergeCell ref="C30:C34"/>
    <mergeCell ref="F29:H29"/>
    <mergeCell ref="F30:H30"/>
    <mergeCell ref="F31:H31"/>
    <mergeCell ref="F32:H32"/>
    <mergeCell ref="F33:H33"/>
    <mergeCell ref="F34:H34"/>
    <mergeCell ref="E24:G24"/>
    <mergeCell ref="E25:G25"/>
    <mergeCell ref="E26:G26"/>
    <mergeCell ref="D29:E29"/>
    <mergeCell ref="C28:H28"/>
    <mergeCell ref="C14:C18"/>
    <mergeCell ref="F16:O16"/>
    <mergeCell ref="F15:O15"/>
    <mergeCell ref="F14:O14"/>
    <mergeCell ref="E23:G23"/>
    <mergeCell ref="B7:G7"/>
    <mergeCell ref="D58:O58"/>
    <mergeCell ref="D59:O59"/>
    <mergeCell ref="C57:O57"/>
    <mergeCell ref="B2:G2"/>
    <mergeCell ref="B3:G3"/>
    <mergeCell ref="B4:G4"/>
    <mergeCell ref="B5:G5"/>
    <mergeCell ref="B6:G6"/>
    <mergeCell ref="F13:O13"/>
    <mergeCell ref="F17:O17"/>
    <mergeCell ref="F18:O18"/>
    <mergeCell ref="C10:E10"/>
    <mergeCell ref="C21:G21"/>
    <mergeCell ref="C12:P12"/>
    <mergeCell ref="D13:E13"/>
  </mergeCells>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B79"/>
  <sheetViews>
    <sheetView zoomScale="96" zoomScaleNormal="96" workbookViewId="0">
      <selection activeCell="D62" sqref="D62"/>
    </sheetView>
  </sheetViews>
  <sheetFormatPr defaultRowHeight="15" x14ac:dyDescent="0.25"/>
  <cols>
    <col min="1" max="1" width="12.85546875" bestFit="1" customWidth="1"/>
    <col min="3" max="3" width="10" bestFit="1" customWidth="1"/>
    <col min="4" max="4" width="5.85546875" bestFit="1" customWidth="1"/>
    <col min="5" max="5" width="8.85546875" bestFit="1" customWidth="1"/>
    <col min="6" max="6" width="5.5703125" bestFit="1" customWidth="1"/>
    <col min="7" max="8" width="5.85546875" bestFit="1" customWidth="1"/>
    <col min="9" max="12" width="4.140625" bestFit="1" customWidth="1"/>
    <col min="13" max="13" width="10" bestFit="1" customWidth="1"/>
    <col min="14" max="14" width="4.140625" bestFit="1" customWidth="1"/>
    <col min="15" max="17" width="5" bestFit="1" customWidth="1"/>
    <col min="18" max="18" width="3.42578125" bestFit="1" customWidth="1"/>
    <col min="19" max="19" width="5.5703125" customWidth="1"/>
    <col min="20" max="20" width="3.42578125" bestFit="1" customWidth="1"/>
    <col min="21" max="21" width="4.5703125" customWidth="1"/>
    <col min="22" max="22" width="4.7109375" customWidth="1"/>
    <col min="23" max="23" width="10" bestFit="1" customWidth="1"/>
    <col min="24" max="24" width="3.85546875" customWidth="1"/>
    <col min="25" max="25" width="4.140625" customWidth="1"/>
    <col min="26" max="26" width="5.28515625" customWidth="1"/>
    <col min="27" max="27" width="4.42578125" customWidth="1"/>
    <col min="28" max="28" width="4.28515625" customWidth="1"/>
    <col min="29" max="29" width="5.140625" customWidth="1"/>
    <col min="30" max="30" width="4.7109375" customWidth="1"/>
    <col min="31" max="31" width="4.85546875" customWidth="1"/>
    <col min="32" max="32" width="4.28515625" customWidth="1"/>
    <col min="33" max="33" width="4" bestFit="1" customWidth="1"/>
    <col min="34" max="34" width="4.42578125" bestFit="1" customWidth="1"/>
    <col min="35" max="35" width="4.5703125" bestFit="1" customWidth="1"/>
    <col min="36" max="36" width="4.42578125" bestFit="1" customWidth="1"/>
    <col min="37" max="37" width="4.5703125" bestFit="1" customWidth="1"/>
    <col min="38" max="38" width="4.42578125" bestFit="1" customWidth="1"/>
    <col min="39" max="39" width="4.5703125" bestFit="1" customWidth="1"/>
    <col min="40" max="40" width="4.42578125" bestFit="1" customWidth="1"/>
    <col min="41" max="41" width="4.5703125" bestFit="1" customWidth="1"/>
    <col min="42" max="42" width="4.42578125" bestFit="1" customWidth="1"/>
    <col min="43" max="43" width="4.5703125" bestFit="1" customWidth="1"/>
    <col min="44" max="44" width="4.42578125" bestFit="1" customWidth="1"/>
    <col min="45" max="45" width="4.5703125" bestFit="1" customWidth="1"/>
    <col min="46" max="46" width="4.42578125" bestFit="1" customWidth="1"/>
    <col min="47" max="47" width="4.5703125" bestFit="1" customWidth="1"/>
    <col min="48" max="48" width="4.42578125" bestFit="1" customWidth="1"/>
    <col min="49" max="49" width="4.5703125" bestFit="1" customWidth="1"/>
    <col min="50" max="53" width="5.5703125" bestFit="1" customWidth="1"/>
  </cols>
  <sheetData>
    <row r="2" spans="1:17" x14ac:dyDescent="0.25">
      <c r="A2" s="1" t="str">
        <f>Process!A2</f>
        <v>Course Name</v>
      </c>
      <c r="B2" s="115" t="str">
        <f>Process!B2</f>
        <v>Data Structure</v>
      </c>
      <c r="C2" s="115"/>
      <c r="D2" s="115"/>
      <c r="E2" s="115"/>
      <c r="F2" s="115"/>
      <c r="G2" s="115"/>
    </row>
    <row r="3" spans="1:17" x14ac:dyDescent="0.25">
      <c r="A3" s="1" t="str">
        <f>Process!A3</f>
        <v>Course Code</v>
      </c>
      <c r="B3" s="115" t="str">
        <f>Process!B3</f>
        <v>BCS301</v>
      </c>
      <c r="C3" s="115"/>
      <c r="D3" s="115"/>
      <c r="E3" s="115"/>
      <c r="F3" s="115"/>
      <c r="G3" s="115"/>
    </row>
    <row r="4" spans="1:17" x14ac:dyDescent="0.25">
      <c r="A4" s="1" t="str">
        <f>Process!A4</f>
        <v>Batch</v>
      </c>
      <c r="B4" s="115" t="str">
        <f>Process!B4</f>
        <v>2022 2026</v>
      </c>
      <c r="C4" s="115"/>
      <c r="D4" s="115"/>
      <c r="E4" s="115"/>
      <c r="F4" s="115"/>
      <c r="G4" s="115"/>
    </row>
    <row r="5" spans="1:17" x14ac:dyDescent="0.25">
      <c r="A5" s="1" t="str">
        <f>Process!A5</f>
        <v>Semester</v>
      </c>
      <c r="B5" s="115">
        <f>Process!B5</f>
        <v>3</v>
      </c>
      <c r="C5" s="115"/>
      <c r="D5" s="115"/>
      <c r="E5" s="115"/>
      <c r="F5" s="115"/>
      <c r="G5" s="115"/>
    </row>
    <row r="6" spans="1:17" x14ac:dyDescent="0.25">
      <c r="A6" s="1" t="str">
        <f>Process!A6</f>
        <v>Session</v>
      </c>
      <c r="B6" s="115" t="str">
        <f>Process!B6</f>
        <v>2023 2024</v>
      </c>
      <c r="C6" s="115"/>
      <c r="D6" s="115"/>
      <c r="E6" s="115"/>
      <c r="F6" s="115"/>
      <c r="G6" s="115"/>
    </row>
    <row r="7" spans="1:17" x14ac:dyDescent="0.25">
      <c r="A7" s="1" t="str">
        <f>Process!A7</f>
        <v>L:T:P</v>
      </c>
      <c r="B7" s="115" t="str">
        <f>Process!B7</f>
        <v>3.1.0</v>
      </c>
      <c r="C7" s="115"/>
      <c r="D7" s="115"/>
      <c r="E7" s="115"/>
      <c r="F7" s="115"/>
      <c r="G7" s="115"/>
    </row>
    <row r="10" spans="1:17" ht="15" customHeight="1" x14ac:dyDescent="0.3">
      <c r="C10" s="126" t="s">
        <v>76</v>
      </c>
      <c r="D10" s="126"/>
      <c r="E10" s="126"/>
    </row>
    <row r="13" spans="1:17" ht="30" x14ac:dyDescent="0.25">
      <c r="C13" s="4" t="s">
        <v>0</v>
      </c>
      <c r="D13" s="141" t="s">
        <v>25</v>
      </c>
      <c r="E13" s="142"/>
      <c r="F13" s="34" t="s">
        <v>41</v>
      </c>
      <c r="G13" s="34" t="s">
        <v>42</v>
      </c>
      <c r="H13" s="34" t="s">
        <v>43</v>
      </c>
      <c r="I13" s="34" t="s">
        <v>44</v>
      </c>
      <c r="J13" s="34" t="s">
        <v>45</v>
      </c>
      <c r="K13" s="34" t="s">
        <v>46</v>
      </c>
      <c r="L13" s="34" t="s">
        <v>47</v>
      </c>
      <c r="M13" s="34" t="s">
        <v>48</v>
      </c>
      <c r="N13" s="34" t="s">
        <v>49</v>
      </c>
      <c r="O13" s="34" t="s">
        <v>50</v>
      </c>
      <c r="P13" s="34" t="s">
        <v>51</v>
      </c>
      <c r="Q13" s="34" t="s">
        <v>52</v>
      </c>
    </row>
    <row r="14" spans="1:17" x14ac:dyDescent="0.25">
      <c r="C14" s="129" t="str">
        <f>B3</f>
        <v>BCS301</v>
      </c>
      <c r="D14" s="3" t="s">
        <v>26</v>
      </c>
      <c r="E14" s="3" t="str">
        <f>C$14&amp;""&amp;".1"</f>
        <v>BCS301.1</v>
      </c>
      <c r="F14" s="10">
        <v>3</v>
      </c>
      <c r="G14" s="10">
        <v>1</v>
      </c>
      <c r="H14" s="10"/>
      <c r="I14" s="10"/>
      <c r="J14" s="10">
        <v>1</v>
      </c>
      <c r="K14" s="10"/>
      <c r="L14" s="10"/>
      <c r="M14" s="10"/>
      <c r="N14" s="10">
        <v>1</v>
      </c>
      <c r="O14" s="10">
        <v>1</v>
      </c>
      <c r="P14" s="10"/>
      <c r="Q14" s="10"/>
    </row>
    <row r="15" spans="1:17" x14ac:dyDescent="0.25">
      <c r="C15" s="129"/>
      <c r="D15" s="3" t="s">
        <v>27</v>
      </c>
      <c r="E15" s="3" t="str">
        <f>C$14&amp;""&amp;".2"</f>
        <v>BCS301.2</v>
      </c>
      <c r="F15" s="10">
        <v>3</v>
      </c>
      <c r="G15" s="10">
        <v>1</v>
      </c>
      <c r="H15" s="10"/>
      <c r="I15" s="10"/>
      <c r="J15" s="10">
        <v>1</v>
      </c>
      <c r="K15" s="10"/>
      <c r="L15" s="10"/>
      <c r="M15" s="10"/>
      <c r="N15" s="10">
        <v>1</v>
      </c>
      <c r="O15" s="10">
        <v>1</v>
      </c>
      <c r="P15" s="10"/>
      <c r="Q15" s="10"/>
    </row>
    <row r="16" spans="1:17" x14ac:dyDescent="0.25">
      <c r="C16" s="129"/>
      <c r="D16" s="3" t="s">
        <v>28</v>
      </c>
      <c r="E16" s="3" t="str">
        <f>C$14&amp;""&amp;".3"</f>
        <v>BCS301.3</v>
      </c>
      <c r="F16" s="10">
        <v>3</v>
      </c>
      <c r="G16" s="10">
        <v>1</v>
      </c>
      <c r="H16" s="10"/>
      <c r="I16" s="10"/>
      <c r="J16" s="10">
        <v>1</v>
      </c>
      <c r="K16" s="10"/>
      <c r="L16" s="10"/>
      <c r="M16" s="10"/>
      <c r="N16" s="10">
        <v>1</v>
      </c>
      <c r="O16" s="10">
        <v>1</v>
      </c>
      <c r="P16" s="10"/>
      <c r="Q16" s="10"/>
    </row>
    <row r="17" spans="3:17" x14ac:dyDescent="0.25">
      <c r="C17" s="129"/>
      <c r="D17" s="3" t="s">
        <v>29</v>
      </c>
      <c r="E17" s="3" t="str">
        <f>C$14&amp;""&amp;".4"</f>
        <v>BCS301.4</v>
      </c>
      <c r="F17" s="10">
        <v>3</v>
      </c>
      <c r="G17" s="10">
        <v>1</v>
      </c>
      <c r="H17" s="10"/>
      <c r="I17" s="10"/>
      <c r="J17" s="10">
        <v>1</v>
      </c>
      <c r="K17" s="10"/>
      <c r="L17" s="10"/>
      <c r="M17" s="10"/>
      <c r="N17" s="10">
        <v>1</v>
      </c>
      <c r="O17" s="10">
        <v>1</v>
      </c>
      <c r="P17" s="10"/>
      <c r="Q17" s="10"/>
    </row>
    <row r="18" spans="3:17" x14ac:dyDescent="0.25">
      <c r="C18" s="129"/>
      <c r="D18" s="3" t="s">
        <v>30</v>
      </c>
      <c r="E18" s="3" t="str">
        <f>C$14&amp;""&amp;".5"</f>
        <v>BCS301.5</v>
      </c>
      <c r="F18" s="10">
        <v>3</v>
      </c>
      <c r="G18" s="10">
        <v>1</v>
      </c>
      <c r="H18" s="10"/>
      <c r="I18" s="10"/>
      <c r="J18" s="10">
        <v>1</v>
      </c>
      <c r="K18" s="10"/>
      <c r="L18" s="10"/>
      <c r="M18" s="10"/>
      <c r="N18" s="10">
        <v>1</v>
      </c>
      <c r="O18" s="10">
        <v>1</v>
      </c>
      <c r="P18" s="10"/>
      <c r="Q18" s="10"/>
    </row>
    <row r="19" spans="3:17" ht="29.25" customHeight="1" x14ac:dyDescent="0.25">
      <c r="C19" s="133" t="s">
        <v>75</v>
      </c>
      <c r="D19" s="133"/>
      <c r="E19" s="12" t="str">
        <f>C14</f>
        <v>BCS301</v>
      </c>
      <c r="F19" s="11">
        <f>IF(COUNTA(F14:F18),AVERAGE(F14:F18),"")</f>
        <v>3</v>
      </c>
      <c r="G19" s="11">
        <f t="shared" ref="G19:Q19" si="0">IF(COUNTA(G14:G18),AVERAGE(G14:G18),"")</f>
        <v>1</v>
      </c>
      <c r="H19" s="11" t="str">
        <f t="shared" si="0"/>
        <v/>
      </c>
      <c r="I19" s="11" t="str">
        <f t="shared" si="0"/>
        <v/>
      </c>
      <c r="J19" s="11">
        <f t="shared" si="0"/>
        <v>1</v>
      </c>
      <c r="K19" s="11" t="str">
        <f t="shared" si="0"/>
        <v/>
      </c>
      <c r="L19" s="11" t="str">
        <f t="shared" si="0"/>
        <v/>
      </c>
      <c r="M19" s="11" t="str">
        <f t="shared" si="0"/>
        <v/>
      </c>
      <c r="N19" s="11">
        <f t="shared" si="0"/>
        <v>1</v>
      </c>
      <c r="O19" s="11">
        <f t="shared" si="0"/>
        <v>1</v>
      </c>
      <c r="P19" s="11" t="str">
        <f t="shared" si="0"/>
        <v/>
      </c>
      <c r="Q19" s="11" t="str">
        <f t="shared" si="0"/>
        <v/>
      </c>
    </row>
    <row r="20" spans="3:17" x14ac:dyDescent="0.25">
      <c r="C20" t="s">
        <v>15</v>
      </c>
    </row>
    <row r="22" spans="3:17" ht="18.75" x14ac:dyDescent="0.3">
      <c r="C22" s="126" t="s">
        <v>77</v>
      </c>
      <c r="D22" s="126"/>
      <c r="E22" s="126"/>
    </row>
    <row r="25" spans="3:17" ht="30" x14ac:dyDescent="0.25">
      <c r="C25" s="4" t="s">
        <v>0</v>
      </c>
      <c r="D25" s="141" t="s">
        <v>25</v>
      </c>
      <c r="E25" s="142"/>
      <c r="F25" s="34" t="s">
        <v>70</v>
      </c>
      <c r="G25" s="35" t="s">
        <v>73</v>
      </c>
    </row>
    <row r="26" spans="3:17" x14ac:dyDescent="0.25">
      <c r="C26" s="143" t="str">
        <f>C14</f>
        <v>BCS301</v>
      </c>
      <c r="D26" s="3" t="s">
        <v>26</v>
      </c>
      <c r="E26" s="3" t="str">
        <f>C$14&amp;""&amp;".1"</f>
        <v>BCS301.1</v>
      </c>
      <c r="F26" s="10">
        <v>3</v>
      </c>
      <c r="G26" s="10"/>
    </row>
    <row r="27" spans="3:17" x14ac:dyDescent="0.25">
      <c r="C27" s="144"/>
      <c r="D27" s="3" t="s">
        <v>27</v>
      </c>
      <c r="E27" s="3" t="str">
        <f>C$14&amp;""&amp;".2"</f>
        <v>BCS301.2</v>
      </c>
      <c r="F27" s="10">
        <v>3</v>
      </c>
      <c r="G27" s="10"/>
    </row>
    <row r="28" spans="3:17" x14ac:dyDescent="0.25">
      <c r="C28" s="144"/>
      <c r="D28" s="3" t="s">
        <v>28</v>
      </c>
      <c r="E28" s="3" t="str">
        <f>C$14&amp;""&amp;".3"</f>
        <v>BCS301.3</v>
      </c>
      <c r="F28" s="10">
        <v>3</v>
      </c>
      <c r="G28" s="10"/>
    </row>
    <row r="29" spans="3:17" x14ac:dyDescent="0.25">
      <c r="C29" s="144"/>
      <c r="D29" s="3" t="s">
        <v>29</v>
      </c>
      <c r="E29" s="3" t="str">
        <f>C$14&amp;""&amp;".4"</f>
        <v>BCS301.4</v>
      </c>
      <c r="F29" s="10">
        <v>3</v>
      </c>
      <c r="G29" s="10"/>
    </row>
    <row r="30" spans="3:17" x14ac:dyDescent="0.25">
      <c r="C30" s="145"/>
      <c r="D30" s="3" t="s">
        <v>30</v>
      </c>
      <c r="E30" s="3" t="str">
        <f>C$14&amp;""&amp;".5"</f>
        <v>BCS301.5</v>
      </c>
      <c r="F30" s="10">
        <v>3</v>
      </c>
      <c r="G30" s="10"/>
    </row>
    <row r="31" spans="3:17" ht="30" customHeight="1" x14ac:dyDescent="0.25">
      <c r="C31" s="133" t="s">
        <v>75</v>
      </c>
      <c r="D31" s="133"/>
      <c r="E31" s="12" t="str">
        <f>C14</f>
        <v>BCS301</v>
      </c>
      <c r="F31" s="11">
        <f>IF(COUNTA(F26:F30),AVERAGE(F26:F30),"")</f>
        <v>3</v>
      </c>
      <c r="G31" s="11"/>
    </row>
    <row r="34" spans="3:54" ht="18.75" x14ac:dyDescent="0.3">
      <c r="C34" s="126" t="s">
        <v>92</v>
      </c>
      <c r="D34" s="126"/>
      <c r="E34" s="126"/>
      <c r="F34" s="126"/>
      <c r="G34" s="126"/>
      <c r="H34" s="126"/>
      <c r="I34" s="126"/>
      <c r="J34" s="126"/>
      <c r="K34" s="126"/>
      <c r="L34" s="126"/>
      <c r="M34" s="126"/>
      <c r="N34" s="126"/>
      <c r="O34" s="126"/>
    </row>
    <row r="36" spans="3:54" x14ac:dyDescent="0.25">
      <c r="W36" s="53"/>
      <c r="X36" s="53"/>
      <c r="Y36" s="53"/>
      <c r="Z36" s="53"/>
      <c r="AA36" s="53"/>
      <c r="AB36" s="53"/>
      <c r="AC36" s="53"/>
    </row>
    <row r="37" spans="3:54" ht="15" customHeight="1" x14ac:dyDescent="0.25">
      <c r="C37" s="70"/>
      <c r="D37" s="146" t="s">
        <v>87</v>
      </c>
      <c r="E37" s="146"/>
      <c r="F37" s="146"/>
      <c r="G37" s="146"/>
      <c r="H37" s="146"/>
      <c r="I37" s="94"/>
      <c r="J37" s="94"/>
      <c r="K37" s="70"/>
      <c r="L37" s="70"/>
      <c r="M37" s="70"/>
      <c r="N37" s="146" t="s">
        <v>88</v>
      </c>
      <c r="O37" s="146"/>
      <c r="P37" s="146"/>
      <c r="Q37" s="146"/>
      <c r="R37" s="146"/>
      <c r="S37" s="146"/>
      <c r="T37" s="94"/>
      <c r="W37" s="53"/>
      <c r="X37" s="147"/>
      <c r="Y37" s="147"/>
      <c r="Z37" s="147"/>
      <c r="AA37" s="147"/>
      <c r="AB37" s="147"/>
      <c r="AC37" s="14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row>
    <row r="38" spans="3:54" x14ac:dyDescent="0.25">
      <c r="C38" s="93" t="s">
        <v>68</v>
      </c>
      <c r="D38" s="95">
        <v>2</v>
      </c>
      <c r="E38" s="95">
        <v>3</v>
      </c>
      <c r="F38" s="95">
        <v>3</v>
      </c>
      <c r="G38" s="95">
        <v>4</v>
      </c>
      <c r="H38" s="95">
        <v>4</v>
      </c>
      <c r="I38" s="95">
        <v>4</v>
      </c>
      <c r="J38" s="96"/>
      <c r="K38" s="70"/>
      <c r="L38" s="70"/>
      <c r="M38" s="93" t="s">
        <v>68</v>
      </c>
      <c r="N38" s="95">
        <v>2</v>
      </c>
      <c r="O38" s="95">
        <v>3</v>
      </c>
      <c r="P38" s="95">
        <v>3</v>
      </c>
      <c r="Q38" s="95">
        <v>4</v>
      </c>
      <c r="R38" s="95">
        <v>4</v>
      </c>
      <c r="S38" s="95">
        <v>4</v>
      </c>
      <c r="T38" s="96"/>
      <c r="W38" s="53"/>
      <c r="X38" s="68"/>
      <c r="Y38" s="68"/>
      <c r="Z38" s="68"/>
      <c r="AA38" s="68"/>
      <c r="AB38" s="68"/>
      <c r="AC38" s="68"/>
      <c r="AD38" s="69"/>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row>
    <row r="39" spans="3:54" x14ac:dyDescent="0.25">
      <c r="C39" s="93" t="s">
        <v>86</v>
      </c>
      <c r="D39" s="89" t="s">
        <v>79</v>
      </c>
      <c r="E39" s="89" t="s">
        <v>80</v>
      </c>
      <c r="F39" s="89" t="s">
        <v>81</v>
      </c>
      <c r="G39" s="89" t="s">
        <v>82</v>
      </c>
      <c r="H39" s="89" t="s">
        <v>83</v>
      </c>
      <c r="I39" s="89" t="s">
        <v>84</v>
      </c>
      <c r="J39" s="97"/>
      <c r="K39" s="70"/>
      <c r="L39" s="70"/>
      <c r="M39" s="93" t="s">
        <v>86</v>
      </c>
      <c r="N39" s="89" t="s">
        <v>79</v>
      </c>
      <c r="O39" s="89" t="s">
        <v>80</v>
      </c>
      <c r="P39" s="89" t="s">
        <v>81</v>
      </c>
      <c r="Q39" s="89" t="s">
        <v>82</v>
      </c>
      <c r="R39" s="89" t="s">
        <v>83</v>
      </c>
      <c r="S39" s="89" t="s">
        <v>84</v>
      </c>
      <c r="T39" s="97"/>
      <c r="W39" s="53"/>
      <c r="X39" s="69"/>
      <c r="Y39" s="69"/>
      <c r="Z39" s="69"/>
      <c r="AA39" s="69"/>
      <c r="AB39" s="69"/>
      <c r="AC39" s="69"/>
      <c r="AD39" s="69"/>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row>
    <row r="40" spans="3:54" x14ac:dyDescent="0.25">
      <c r="C40" s="93" t="s">
        <v>26</v>
      </c>
      <c r="D40" s="89" t="s">
        <v>85</v>
      </c>
      <c r="E40" s="89" t="s">
        <v>85</v>
      </c>
      <c r="F40" s="89" t="s">
        <v>85</v>
      </c>
      <c r="G40" s="89" t="s">
        <v>85</v>
      </c>
      <c r="H40" s="89"/>
      <c r="I40" s="89"/>
      <c r="J40" s="97"/>
      <c r="K40" s="70"/>
      <c r="L40" s="70"/>
      <c r="M40" s="93" t="s">
        <v>26</v>
      </c>
      <c r="N40" s="89"/>
      <c r="O40" s="89"/>
      <c r="P40" s="89"/>
      <c r="Q40" s="89"/>
      <c r="R40" s="89"/>
      <c r="S40" s="89"/>
      <c r="T40" s="97"/>
      <c r="W40" s="53"/>
      <c r="X40" s="69"/>
      <c r="Y40" s="69"/>
      <c r="Z40" s="69"/>
      <c r="AA40" s="69"/>
      <c r="AB40" s="69"/>
      <c r="AC40" s="69"/>
      <c r="AD40" s="69"/>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row>
    <row r="41" spans="3:54" x14ac:dyDescent="0.25">
      <c r="C41" s="93" t="s">
        <v>27</v>
      </c>
      <c r="D41" s="89"/>
      <c r="E41" s="89"/>
      <c r="F41" s="89"/>
      <c r="G41" s="89"/>
      <c r="H41" s="89"/>
      <c r="I41" s="89"/>
      <c r="J41" s="97"/>
      <c r="K41" s="70"/>
      <c r="L41" s="70"/>
      <c r="M41" s="93" t="s">
        <v>27</v>
      </c>
      <c r="N41" s="89" t="s">
        <v>85</v>
      </c>
      <c r="O41" s="89"/>
      <c r="P41" s="89"/>
      <c r="Q41" s="89"/>
      <c r="R41" s="89" t="s">
        <v>85</v>
      </c>
      <c r="S41" s="89"/>
      <c r="T41" s="97"/>
      <c r="W41" s="53"/>
      <c r="X41" s="69"/>
      <c r="Y41" s="69"/>
      <c r="Z41" s="69"/>
      <c r="AA41" s="69"/>
      <c r="AB41" s="69"/>
      <c r="AC41" s="69"/>
      <c r="AD41" s="69"/>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row>
    <row r="42" spans="3:54" x14ac:dyDescent="0.25">
      <c r="C42" s="93" t="s">
        <v>28</v>
      </c>
      <c r="D42" s="89"/>
      <c r="E42" s="89"/>
      <c r="F42" s="89"/>
      <c r="G42" s="89"/>
      <c r="H42" s="89"/>
      <c r="I42" s="89"/>
      <c r="J42" s="97"/>
      <c r="K42" s="70"/>
      <c r="L42" s="70"/>
      <c r="M42" s="93" t="s">
        <v>28</v>
      </c>
      <c r="N42" s="89"/>
      <c r="O42" s="89"/>
      <c r="P42" s="89"/>
      <c r="Q42" s="89"/>
      <c r="R42" s="89"/>
      <c r="S42" s="89" t="s">
        <v>85</v>
      </c>
      <c r="T42" s="97"/>
      <c r="W42" s="53"/>
      <c r="X42" s="69"/>
      <c r="Y42" s="69"/>
      <c r="Z42" s="69"/>
      <c r="AA42" s="69"/>
      <c r="AB42" s="69"/>
      <c r="AC42" s="69"/>
      <c r="AD42" s="69"/>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row>
    <row r="43" spans="3:54" x14ac:dyDescent="0.25">
      <c r="C43" s="93" t="s">
        <v>29</v>
      </c>
      <c r="D43" s="89"/>
      <c r="E43" s="89"/>
      <c r="F43" s="89"/>
      <c r="G43" s="89"/>
      <c r="H43" s="89"/>
      <c r="I43" s="89" t="s">
        <v>85</v>
      </c>
      <c r="J43" s="97"/>
      <c r="K43" s="70"/>
      <c r="L43" s="70"/>
      <c r="M43" s="93" t="s">
        <v>29</v>
      </c>
      <c r="N43" s="89"/>
      <c r="O43" s="89" t="s">
        <v>85</v>
      </c>
      <c r="P43" s="89"/>
      <c r="Q43" s="89"/>
      <c r="R43" s="89"/>
      <c r="S43" s="89"/>
      <c r="T43" s="97"/>
      <c r="W43" s="53"/>
      <c r="X43" s="69"/>
      <c r="Y43" s="69"/>
      <c r="Z43" s="69"/>
      <c r="AA43" s="69"/>
      <c r="AB43" s="69"/>
      <c r="AC43" s="69"/>
      <c r="AD43" s="69"/>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row>
    <row r="44" spans="3:54" x14ac:dyDescent="0.25">
      <c r="C44" s="93" t="s">
        <v>30</v>
      </c>
      <c r="D44" s="89"/>
      <c r="E44" s="89"/>
      <c r="F44" s="89"/>
      <c r="G44" s="89"/>
      <c r="H44" s="89"/>
      <c r="I44" s="89"/>
      <c r="J44" s="97"/>
      <c r="K44" s="70"/>
      <c r="L44" s="70"/>
      <c r="M44" s="93" t="s">
        <v>30</v>
      </c>
      <c r="N44" s="89"/>
      <c r="O44" s="89"/>
      <c r="P44" s="89" t="s">
        <v>85</v>
      </c>
      <c r="Q44" s="89" t="s">
        <v>85</v>
      </c>
      <c r="R44" s="89"/>
      <c r="S44" s="89"/>
      <c r="T44" s="97"/>
      <c r="W44" s="53"/>
      <c r="X44" s="69"/>
      <c r="Y44" s="69"/>
      <c r="Z44" s="69"/>
      <c r="AA44" s="69"/>
      <c r="AB44" s="69"/>
      <c r="AC44" s="69"/>
      <c r="AD44" s="69"/>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row>
    <row r="45" spans="3:54" x14ac:dyDescent="0.25">
      <c r="C45" s="70"/>
      <c r="D45" s="70"/>
      <c r="E45" s="70"/>
      <c r="F45" s="70"/>
      <c r="G45" s="70"/>
      <c r="H45" s="70"/>
      <c r="I45" s="70"/>
      <c r="J45" s="70"/>
      <c r="K45" s="70"/>
      <c r="L45" s="70"/>
      <c r="M45" s="70"/>
      <c r="N45" s="70"/>
      <c r="O45" s="70"/>
      <c r="P45" s="70"/>
      <c r="Q45" s="70"/>
      <c r="R45" s="70"/>
      <c r="S45" s="70"/>
      <c r="T45" s="70"/>
    </row>
    <row r="46" spans="3:54" x14ac:dyDescent="0.25">
      <c r="C46" s="70"/>
      <c r="D46" s="70"/>
      <c r="E46" s="70"/>
      <c r="F46" s="70"/>
      <c r="G46" s="70"/>
      <c r="H46" s="70"/>
      <c r="I46" s="70"/>
      <c r="J46" s="70"/>
      <c r="K46" s="70"/>
      <c r="L46" s="70"/>
      <c r="M46" s="70"/>
      <c r="N46" s="70"/>
      <c r="O46" s="70"/>
      <c r="P46" s="70"/>
      <c r="Q46" s="70"/>
      <c r="R46" s="70"/>
      <c r="S46" s="70"/>
      <c r="T46" s="70"/>
    </row>
    <row r="47" spans="3:54" x14ac:dyDescent="0.25">
      <c r="C47" s="70"/>
      <c r="D47" s="146" t="s">
        <v>98</v>
      </c>
      <c r="E47" s="146"/>
      <c r="F47" s="146"/>
      <c r="G47" s="146"/>
      <c r="H47" s="146"/>
      <c r="I47" s="70"/>
      <c r="J47" s="70"/>
      <c r="K47" s="70"/>
      <c r="L47" s="70"/>
      <c r="M47" s="70"/>
      <c r="N47" s="70"/>
      <c r="O47" s="70"/>
      <c r="P47" s="70"/>
      <c r="Q47" s="70"/>
      <c r="R47" s="70"/>
      <c r="S47" s="70"/>
      <c r="T47" s="70"/>
    </row>
    <row r="48" spans="3:54" x14ac:dyDescent="0.25">
      <c r="C48" s="93" t="s">
        <v>68</v>
      </c>
      <c r="D48" s="89">
        <v>5</v>
      </c>
      <c r="E48" s="89">
        <v>5</v>
      </c>
      <c r="F48" s="89">
        <v>5</v>
      </c>
      <c r="G48" s="89">
        <v>5</v>
      </c>
      <c r="H48" s="89">
        <v>5</v>
      </c>
      <c r="I48" s="70"/>
      <c r="J48" s="70"/>
      <c r="K48" s="70"/>
      <c r="L48" s="70"/>
      <c r="M48" s="70"/>
      <c r="N48" s="70"/>
      <c r="O48" s="70"/>
      <c r="P48" s="70"/>
      <c r="Q48" s="70"/>
      <c r="R48" s="70"/>
      <c r="S48" s="70"/>
      <c r="T48" s="70"/>
    </row>
    <row r="49" spans="3:20" x14ac:dyDescent="0.25">
      <c r="C49" s="93"/>
      <c r="D49" s="89" t="s">
        <v>89</v>
      </c>
      <c r="E49" s="89" t="s">
        <v>90</v>
      </c>
      <c r="F49" s="89" t="s">
        <v>95</v>
      </c>
      <c r="G49" s="89" t="s">
        <v>96</v>
      </c>
      <c r="H49" s="89" t="s">
        <v>97</v>
      </c>
      <c r="I49" s="70"/>
      <c r="J49" s="70"/>
      <c r="K49" s="70"/>
      <c r="L49" s="70"/>
      <c r="M49" s="70"/>
      <c r="N49" s="70"/>
      <c r="O49" s="70"/>
      <c r="P49" s="70"/>
      <c r="Q49" s="70"/>
      <c r="R49" s="70"/>
      <c r="S49" s="70"/>
      <c r="T49" s="70"/>
    </row>
    <row r="50" spans="3:20" x14ac:dyDescent="0.25">
      <c r="C50" s="93" t="s">
        <v>26</v>
      </c>
      <c r="D50" s="89" t="s">
        <v>85</v>
      </c>
      <c r="E50" s="89"/>
      <c r="F50" s="89"/>
      <c r="G50" s="89"/>
      <c r="H50" s="89"/>
      <c r="I50" s="70"/>
      <c r="J50" s="70"/>
      <c r="K50" s="70"/>
      <c r="L50" s="70"/>
      <c r="M50" s="70"/>
      <c r="N50" s="70"/>
      <c r="O50" s="70"/>
      <c r="P50" s="70"/>
      <c r="Q50" s="70"/>
      <c r="R50" s="70"/>
      <c r="S50" s="70"/>
      <c r="T50" s="70"/>
    </row>
    <row r="51" spans="3:20" x14ac:dyDescent="0.25">
      <c r="C51" s="93" t="s">
        <v>27</v>
      </c>
      <c r="D51" s="89"/>
      <c r="E51" s="89" t="s">
        <v>85</v>
      </c>
      <c r="F51" s="89"/>
      <c r="G51" s="89"/>
      <c r="H51" s="89"/>
      <c r="I51" s="70"/>
      <c r="J51" s="70"/>
      <c r="K51" s="70"/>
      <c r="L51" s="70"/>
      <c r="M51" s="70"/>
      <c r="N51" s="70"/>
      <c r="O51" s="70"/>
      <c r="P51" s="70"/>
      <c r="Q51" s="70"/>
      <c r="R51" s="70"/>
      <c r="S51" s="70"/>
      <c r="T51" s="70"/>
    </row>
    <row r="52" spans="3:20" x14ac:dyDescent="0.25">
      <c r="C52" s="93" t="s">
        <v>28</v>
      </c>
      <c r="D52" s="89"/>
      <c r="E52" s="89"/>
      <c r="F52" s="89" t="s">
        <v>85</v>
      </c>
      <c r="G52" s="89"/>
      <c r="H52" s="89"/>
      <c r="I52" s="70"/>
      <c r="J52" s="70"/>
      <c r="K52" s="70"/>
      <c r="L52" s="70"/>
      <c r="M52" s="70"/>
      <c r="N52" s="70"/>
      <c r="O52" s="70"/>
      <c r="P52" s="70"/>
      <c r="Q52" s="70"/>
      <c r="R52" s="70"/>
      <c r="S52" s="70"/>
      <c r="T52" s="70"/>
    </row>
    <row r="53" spans="3:20" x14ac:dyDescent="0.25">
      <c r="C53" s="93" t="s">
        <v>29</v>
      </c>
      <c r="D53" s="89"/>
      <c r="E53" s="89"/>
      <c r="F53" s="89"/>
      <c r="G53" s="89" t="s">
        <v>85</v>
      </c>
      <c r="H53" s="89"/>
      <c r="I53" s="70"/>
      <c r="J53" s="70"/>
      <c r="K53" s="70"/>
      <c r="L53" s="70"/>
      <c r="M53" s="70"/>
      <c r="N53" s="70"/>
      <c r="O53" s="70"/>
      <c r="P53" s="70"/>
      <c r="Q53" s="70"/>
      <c r="R53" s="70"/>
      <c r="S53" s="70"/>
      <c r="T53" s="70"/>
    </row>
    <row r="54" spans="3:20" x14ac:dyDescent="0.25">
      <c r="C54" s="93" t="s">
        <v>30</v>
      </c>
      <c r="D54" s="89"/>
      <c r="E54" s="89"/>
      <c r="F54" s="89"/>
      <c r="G54" s="89"/>
      <c r="H54" s="89" t="s">
        <v>85</v>
      </c>
      <c r="I54" s="70"/>
      <c r="J54" s="70"/>
      <c r="K54" s="70"/>
      <c r="L54" s="70"/>
      <c r="M54" s="70"/>
      <c r="N54" s="70"/>
      <c r="O54" s="70"/>
      <c r="P54" s="70"/>
      <c r="Q54" s="70"/>
      <c r="R54" s="70"/>
      <c r="S54" s="70"/>
      <c r="T54" s="70"/>
    </row>
    <row r="57" spans="3:20" ht="18.75" x14ac:dyDescent="0.3">
      <c r="C57" s="126" t="s">
        <v>91</v>
      </c>
      <c r="D57" s="126"/>
      <c r="E57" s="126"/>
      <c r="F57" s="126"/>
      <c r="G57" s="126"/>
      <c r="H57" s="126"/>
      <c r="I57" s="126"/>
      <c r="J57" s="126"/>
      <c r="K57" s="126"/>
      <c r="L57" s="126"/>
      <c r="M57" s="126"/>
      <c r="N57" s="126"/>
      <c r="O57" s="126"/>
    </row>
    <row r="60" spans="3:20" x14ac:dyDescent="0.25">
      <c r="C60" s="70"/>
      <c r="D60" s="89" t="s">
        <v>93</v>
      </c>
    </row>
    <row r="61" spans="3:20" x14ac:dyDescent="0.25">
      <c r="C61" s="92" t="s">
        <v>68</v>
      </c>
      <c r="D61" s="89">
        <v>70</v>
      </c>
    </row>
    <row r="62" spans="3:20" x14ac:dyDescent="0.25">
      <c r="C62" s="92" t="s">
        <v>26</v>
      </c>
      <c r="D62" s="89" t="s">
        <v>85</v>
      </c>
    </row>
    <row r="63" spans="3:20" x14ac:dyDescent="0.25">
      <c r="C63" s="92" t="s">
        <v>27</v>
      </c>
      <c r="D63" s="89" t="s">
        <v>85</v>
      </c>
    </row>
    <row r="64" spans="3:20" x14ac:dyDescent="0.25">
      <c r="C64" s="92" t="s">
        <v>28</v>
      </c>
      <c r="D64" s="89" t="s">
        <v>85</v>
      </c>
    </row>
    <row r="65" spans="3:15" x14ac:dyDescent="0.25">
      <c r="C65" s="92" t="s">
        <v>29</v>
      </c>
      <c r="D65" s="89" t="s">
        <v>85</v>
      </c>
    </row>
    <row r="66" spans="3:15" x14ac:dyDescent="0.25">
      <c r="C66" s="92" t="s">
        <v>30</v>
      </c>
      <c r="D66" s="89" t="s">
        <v>85</v>
      </c>
    </row>
    <row r="69" spans="3:15" ht="18.75" x14ac:dyDescent="0.3">
      <c r="C69" s="126" t="s">
        <v>110</v>
      </c>
      <c r="D69" s="126"/>
      <c r="E69" s="126"/>
      <c r="F69" s="126"/>
      <c r="G69" s="126"/>
      <c r="H69" s="126"/>
      <c r="I69" s="126"/>
      <c r="J69" s="126"/>
      <c r="K69" s="126"/>
      <c r="L69" s="126"/>
      <c r="M69" s="126"/>
      <c r="N69" s="126"/>
      <c r="O69" s="126"/>
    </row>
    <row r="72" spans="3:15" x14ac:dyDescent="0.25">
      <c r="C72" s="70"/>
      <c r="D72" s="140" t="s">
        <v>94</v>
      </c>
      <c r="E72" s="140"/>
      <c r="F72" s="140"/>
      <c r="G72" s="140"/>
      <c r="H72" s="140"/>
    </row>
    <row r="73" spans="3:15" x14ac:dyDescent="0.25">
      <c r="C73" s="70"/>
      <c r="D73" s="89" t="s">
        <v>79</v>
      </c>
      <c r="E73" s="89" t="s">
        <v>80</v>
      </c>
      <c r="F73" s="89" t="s">
        <v>81</v>
      </c>
      <c r="G73" s="89" t="s">
        <v>82</v>
      </c>
      <c r="H73" s="89" t="s">
        <v>83</v>
      </c>
    </row>
    <row r="74" spans="3:15" x14ac:dyDescent="0.25">
      <c r="C74" s="93" t="s">
        <v>68</v>
      </c>
      <c r="D74" s="89">
        <v>25</v>
      </c>
      <c r="E74" s="89">
        <v>25</v>
      </c>
      <c r="F74" s="89">
        <v>25</v>
      </c>
      <c r="G74" s="89">
        <v>25</v>
      </c>
      <c r="H74" s="89">
        <v>25</v>
      </c>
    </row>
    <row r="75" spans="3:15" x14ac:dyDescent="0.25">
      <c r="C75" s="93" t="s">
        <v>26</v>
      </c>
      <c r="D75" s="89" t="s">
        <v>85</v>
      </c>
      <c r="E75" s="89" t="s">
        <v>85</v>
      </c>
      <c r="F75" s="89" t="s">
        <v>85</v>
      </c>
      <c r="G75" s="89" t="s">
        <v>85</v>
      </c>
      <c r="H75" s="89" t="s">
        <v>85</v>
      </c>
    </row>
    <row r="76" spans="3:15" x14ac:dyDescent="0.25">
      <c r="C76" s="93" t="s">
        <v>27</v>
      </c>
      <c r="D76" s="89" t="s">
        <v>85</v>
      </c>
      <c r="E76" s="89" t="s">
        <v>85</v>
      </c>
      <c r="F76" s="89" t="s">
        <v>85</v>
      </c>
      <c r="G76" s="89" t="s">
        <v>85</v>
      </c>
      <c r="H76" s="89" t="s">
        <v>85</v>
      </c>
    </row>
    <row r="77" spans="3:15" x14ac:dyDescent="0.25">
      <c r="C77" s="93" t="s">
        <v>28</v>
      </c>
      <c r="D77" s="89" t="s">
        <v>85</v>
      </c>
      <c r="E77" s="89" t="s">
        <v>85</v>
      </c>
      <c r="F77" s="89" t="s">
        <v>85</v>
      </c>
      <c r="G77" s="89" t="s">
        <v>85</v>
      </c>
      <c r="H77" s="89" t="s">
        <v>85</v>
      </c>
    </row>
    <row r="78" spans="3:15" x14ac:dyDescent="0.25">
      <c r="C78" s="93" t="s">
        <v>29</v>
      </c>
      <c r="D78" s="89" t="s">
        <v>85</v>
      </c>
      <c r="E78" s="89" t="s">
        <v>85</v>
      </c>
      <c r="F78" s="89" t="s">
        <v>85</v>
      </c>
      <c r="G78" s="89" t="s">
        <v>85</v>
      </c>
      <c r="H78" s="89" t="s">
        <v>85</v>
      </c>
    </row>
    <row r="79" spans="3:15" x14ac:dyDescent="0.25">
      <c r="C79" s="93" t="s">
        <v>30</v>
      </c>
      <c r="D79" s="89" t="s">
        <v>85</v>
      </c>
      <c r="E79" s="89" t="s">
        <v>85</v>
      </c>
      <c r="F79" s="89" t="s">
        <v>85</v>
      </c>
      <c r="G79" s="89" t="s">
        <v>85</v>
      </c>
      <c r="H79" s="89" t="s">
        <v>85</v>
      </c>
    </row>
  </sheetData>
  <mergeCells count="22">
    <mergeCell ref="X37:AC37"/>
    <mergeCell ref="C10:E10"/>
    <mergeCell ref="B2:G2"/>
    <mergeCell ref="B3:G3"/>
    <mergeCell ref="B4:G4"/>
    <mergeCell ref="B5:G5"/>
    <mergeCell ref="B6:G6"/>
    <mergeCell ref="B7:G7"/>
    <mergeCell ref="D13:E13"/>
    <mergeCell ref="C14:C18"/>
    <mergeCell ref="C19:D19"/>
    <mergeCell ref="C69:O69"/>
    <mergeCell ref="D72:H72"/>
    <mergeCell ref="C22:E22"/>
    <mergeCell ref="D25:E25"/>
    <mergeCell ref="C26:C30"/>
    <mergeCell ref="C57:O57"/>
    <mergeCell ref="C31:D31"/>
    <mergeCell ref="D47:H47"/>
    <mergeCell ref="C34:O34"/>
    <mergeCell ref="D37:H37"/>
    <mergeCell ref="N37:S37"/>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N224"/>
  <sheetViews>
    <sheetView topLeftCell="A10" zoomScaleNormal="100" workbookViewId="0">
      <pane xSplit="3" ySplit="6" topLeftCell="D195" activePane="bottomRight" state="frozen"/>
      <selection activeCell="M15" sqref="M15"/>
      <selection pane="topRight" activeCell="M15" sqref="M15"/>
      <selection pane="bottomLeft" activeCell="M15" sqref="M15"/>
      <selection pane="bottomRight" activeCell="G202" sqref="G202"/>
    </sheetView>
  </sheetViews>
  <sheetFormatPr defaultRowHeight="15" x14ac:dyDescent="0.25"/>
  <cols>
    <col min="1" max="1" width="12.85546875" style="70" bestFit="1" customWidth="1"/>
    <col min="2" max="2" width="15.85546875" style="70" customWidth="1"/>
    <col min="3" max="3" width="22.85546875" style="70" customWidth="1"/>
    <col min="4" max="5" width="3.85546875" style="86" bestFit="1" customWidth="1"/>
    <col min="6" max="6" width="5.140625" style="86" customWidth="1"/>
    <col min="7" max="7" width="3.85546875" style="86" bestFit="1" customWidth="1"/>
    <col min="8" max="8" width="4.42578125" style="86" customWidth="1"/>
    <col min="9" max="10" width="4.85546875" style="86" customWidth="1"/>
    <col min="11" max="15" width="3.85546875" style="86" bestFit="1" customWidth="1"/>
    <col min="16" max="16" width="4.5703125" style="86" customWidth="1"/>
    <col min="17" max="17" width="5.28515625" style="86" customWidth="1"/>
    <col min="18" max="21" width="5.140625" style="70" bestFit="1" customWidth="1"/>
    <col min="22" max="23" width="5.140625" style="70" customWidth="1"/>
    <col min="24" max="24" width="8.140625" style="70" customWidth="1"/>
    <col min="25" max="25" width="9" style="70" customWidth="1"/>
    <col min="26" max="26" width="5.7109375" style="70" bestFit="1" customWidth="1"/>
    <col min="27" max="27" width="6.42578125" style="70" customWidth="1"/>
    <col min="28" max="28" width="3.7109375" style="70" bestFit="1" customWidth="1"/>
    <col min="29" max="29" width="8.42578125" style="70" customWidth="1"/>
    <col min="30" max="30" width="9.140625" style="70" customWidth="1"/>
    <col min="31" max="31" width="5.7109375" style="70" bestFit="1" customWidth="1"/>
    <col min="32" max="32" width="6" style="70" customWidth="1"/>
    <col min="33" max="33" width="3.7109375" style="70" bestFit="1" customWidth="1"/>
    <col min="34" max="34" width="8.42578125" style="70" bestFit="1" customWidth="1"/>
    <col min="35" max="35" width="8.85546875" style="70" customWidth="1"/>
    <col min="36" max="36" width="5.7109375" style="70" bestFit="1" customWidth="1"/>
    <col min="37" max="37" width="6.28515625" style="70" customWidth="1"/>
    <col min="38" max="38" width="3.7109375" style="70" bestFit="1" customWidth="1"/>
    <col min="39" max="40" width="9.140625" style="70"/>
    <col min="41" max="41" width="5.7109375" style="70" bestFit="1" customWidth="1"/>
    <col min="42" max="42" width="7.42578125" style="70" customWidth="1"/>
    <col min="43" max="43" width="3.7109375" style="70" bestFit="1" customWidth="1"/>
    <col min="44" max="45" width="9.140625" style="70"/>
    <col min="46" max="46" width="5.7109375" style="70" bestFit="1" customWidth="1"/>
    <col min="47" max="47" width="7" style="70" customWidth="1"/>
    <col min="48" max="48" width="3.7109375" style="70" bestFit="1" customWidth="1"/>
    <col min="49" max="66" width="9.140625" style="70"/>
  </cols>
  <sheetData>
    <row r="2" spans="1:48" x14ac:dyDescent="0.25">
      <c r="A2" s="98" t="str">
        <f>Process!A2</f>
        <v>Course Name</v>
      </c>
      <c r="B2" s="148" t="str">
        <f>Process!B2</f>
        <v>Data Structure</v>
      </c>
      <c r="C2" s="148"/>
      <c r="D2" s="148"/>
      <c r="E2" s="148"/>
      <c r="F2" s="148"/>
      <c r="G2" s="148"/>
    </row>
    <row r="3" spans="1:48" x14ac:dyDescent="0.25">
      <c r="A3" s="98" t="str">
        <f>Process!A3</f>
        <v>Course Code</v>
      </c>
      <c r="B3" s="148" t="str">
        <f>Process!B3</f>
        <v>BCS301</v>
      </c>
      <c r="C3" s="148"/>
      <c r="D3" s="148"/>
      <c r="E3" s="148"/>
      <c r="F3" s="148"/>
      <c r="G3" s="148"/>
    </row>
    <row r="4" spans="1:48" x14ac:dyDescent="0.25">
      <c r="A4" s="98" t="str">
        <f>Process!A4</f>
        <v>Batch</v>
      </c>
      <c r="B4" s="148" t="str">
        <f>Process!B4</f>
        <v>2022 2026</v>
      </c>
      <c r="C4" s="148"/>
      <c r="D4" s="148"/>
      <c r="E4" s="148"/>
      <c r="F4" s="148"/>
      <c r="G4" s="148"/>
    </row>
    <row r="5" spans="1:48" x14ac:dyDescent="0.25">
      <c r="A5" s="98" t="str">
        <f>Process!A5</f>
        <v>Semester</v>
      </c>
      <c r="B5" s="148">
        <f>Process!B5</f>
        <v>3</v>
      </c>
      <c r="C5" s="148"/>
      <c r="D5" s="148"/>
      <c r="E5" s="148"/>
      <c r="F5" s="148"/>
      <c r="G5" s="148"/>
    </row>
    <row r="6" spans="1:48" x14ac:dyDescent="0.25">
      <c r="A6" s="98" t="str">
        <f>Process!A6</f>
        <v>Session</v>
      </c>
      <c r="B6" s="148" t="str">
        <f>Process!B6</f>
        <v>2023 2024</v>
      </c>
      <c r="C6" s="148"/>
      <c r="D6" s="148"/>
      <c r="E6" s="148"/>
      <c r="F6" s="148"/>
      <c r="G6" s="148"/>
    </row>
    <row r="7" spans="1:48" x14ac:dyDescent="0.25">
      <c r="A7" s="98" t="str">
        <f>Process!A7</f>
        <v>L:T:P</v>
      </c>
      <c r="B7" s="148" t="str">
        <f>Process!B7</f>
        <v>3.1.0</v>
      </c>
      <c r="C7" s="148"/>
      <c r="D7" s="148"/>
      <c r="E7" s="148"/>
      <c r="F7" s="148"/>
      <c r="G7" s="148"/>
    </row>
    <row r="10" spans="1:48" ht="18.75" customHeight="1" x14ac:dyDescent="0.3">
      <c r="B10" s="161" t="s">
        <v>15</v>
      </c>
      <c r="C10" s="161"/>
      <c r="D10" s="161"/>
      <c r="E10" s="161"/>
      <c r="F10" s="161"/>
      <c r="G10" s="161"/>
      <c r="H10" s="161"/>
      <c r="I10" s="161"/>
      <c r="J10" s="161"/>
      <c r="K10" s="161"/>
      <c r="L10" s="161"/>
      <c r="M10" s="161"/>
      <c r="N10" s="161"/>
      <c r="O10" s="161"/>
    </row>
    <row r="12" spans="1:48" s="70" customFormat="1" ht="29.25" customHeight="1" x14ac:dyDescent="0.25">
      <c r="B12" s="71"/>
      <c r="C12" s="72"/>
      <c r="D12" s="162" t="s">
        <v>87</v>
      </c>
      <c r="E12" s="162"/>
      <c r="F12" s="162"/>
      <c r="G12" s="162"/>
      <c r="H12" s="162"/>
      <c r="I12" s="162"/>
      <c r="J12" s="64"/>
      <c r="K12" s="162" t="s">
        <v>111</v>
      </c>
      <c r="L12" s="162"/>
      <c r="M12" s="162"/>
      <c r="N12" s="162"/>
      <c r="O12" s="162"/>
      <c r="P12" s="162"/>
      <c r="Q12" s="73"/>
      <c r="R12" s="163" t="s">
        <v>98</v>
      </c>
      <c r="S12" s="163"/>
      <c r="T12" s="163"/>
      <c r="U12" s="163"/>
      <c r="V12" s="163"/>
      <c r="W12" s="90"/>
      <c r="X12" s="164" t="s">
        <v>26</v>
      </c>
      <c r="Y12" s="165"/>
      <c r="Z12" s="165"/>
      <c r="AA12" s="165"/>
      <c r="AB12" s="166"/>
      <c r="AC12" s="160" t="s">
        <v>27</v>
      </c>
      <c r="AD12" s="160"/>
      <c r="AE12" s="160"/>
      <c r="AF12" s="160"/>
      <c r="AG12" s="160"/>
      <c r="AH12" s="160" t="s">
        <v>28</v>
      </c>
      <c r="AI12" s="160"/>
      <c r="AJ12" s="160"/>
      <c r="AK12" s="160"/>
      <c r="AL12" s="160"/>
      <c r="AM12" s="159" t="s">
        <v>29</v>
      </c>
      <c r="AN12" s="159"/>
      <c r="AO12" s="159"/>
      <c r="AP12" s="159"/>
      <c r="AQ12" s="159"/>
      <c r="AR12" s="159" t="s">
        <v>30</v>
      </c>
      <c r="AS12" s="159"/>
      <c r="AT12" s="159"/>
      <c r="AU12" s="159"/>
      <c r="AV12" s="159"/>
    </row>
    <row r="13" spans="1:48" s="70" customFormat="1" ht="23.25" customHeight="1" x14ac:dyDescent="0.25">
      <c r="A13" s="74"/>
      <c r="B13" s="75"/>
      <c r="C13" s="76"/>
      <c r="D13" s="101" t="s">
        <v>26</v>
      </c>
      <c r="E13" s="101" t="s">
        <v>27</v>
      </c>
      <c r="F13" s="101" t="s">
        <v>29</v>
      </c>
      <c r="G13" s="101" t="s">
        <v>26</v>
      </c>
      <c r="H13" s="101" t="s">
        <v>27</v>
      </c>
      <c r="I13" s="101" t="s">
        <v>29</v>
      </c>
      <c r="J13" s="64"/>
      <c r="K13" s="101" t="s">
        <v>28</v>
      </c>
      <c r="L13" s="101" t="s">
        <v>30</v>
      </c>
      <c r="M13" s="101" t="s">
        <v>30</v>
      </c>
      <c r="N13" s="101" t="s">
        <v>28</v>
      </c>
      <c r="O13" s="101" t="s">
        <v>30</v>
      </c>
      <c r="P13" s="101" t="s">
        <v>30</v>
      </c>
      <c r="Q13" s="77"/>
      <c r="R13" s="102" t="s">
        <v>26</v>
      </c>
      <c r="S13" s="102" t="s">
        <v>27</v>
      </c>
      <c r="T13" s="102" t="s">
        <v>28</v>
      </c>
      <c r="U13" s="102" t="s">
        <v>29</v>
      </c>
      <c r="V13" s="102" t="s">
        <v>30</v>
      </c>
      <c r="W13" s="90"/>
      <c r="X13" s="156" t="s">
        <v>103</v>
      </c>
      <c r="Y13" s="156" t="s">
        <v>107</v>
      </c>
      <c r="Z13" s="156" t="s">
        <v>104</v>
      </c>
      <c r="AA13" s="156" t="s">
        <v>105</v>
      </c>
      <c r="AB13" s="156" t="s">
        <v>106</v>
      </c>
      <c r="AC13" s="156" t="s">
        <v>103</v>
      </c>
      <c r="AD13" s="156" t="s">
        <v>107</v>
      </c>
      <c r="AE13" s="156" t="s">
        <v>104</v>
      </c>
      <c r="AF13" s="156" t="s">
        <v>105</v>
      </c>
      <c r="AG13" s="156" t="s">
        <v>106</v>
      </c>
      <c r="AH13" s="156" t="s">
        <v>103</v>
      </c>
      <c r="AI13" s="156" t="s">
        <v>107</v>
      </c>
      <c r="AJ13" s="156" t="s">
        <v>104</v>
      </c>
      <c r="AK13" s="156" t="s">
        <v>105</v>
      </c>
      <c r="AL13" s="156" t="s">
        <v>106</v>
      </c>
      <c r="AM13" s="156" t="s">
        <v>103</v>
      </c>
      <c r="AN13" s="156" t="s">
        <v>107</v>
      </c>
      <c r="AO13" s="156" t="s">
        <v>104</v>
      </c>
      <c r="AP13" s="156" t="s">
        <v>105</v>
      </c>
      <c r="AQ13" s="156" t="s">
        <v>106</v>
      </c>
      <c r="AR13" s="156" t="s">
        <v>103</v>
      </c>
      <c r="AS13" s="156" t="s">
        <v>107</v>
      </c>
      <c r="AT13" s="156" t="s">
        <v>104</v>
      </c>
      <c r="AU13" s="156" t="s">
        <v>105</v>
      </c>
      <c r="AV13" s="156" t="s">
        <v>106</v>
      </c>
    </row>
    <row r="14" spans="1:48" s="70" customFormat="1" x14ac:dyDescent="0.25">
      <c r="B14" s="78"/>
      <c r="C14" s="79" t="s">
        <v>99</v>
      </c>
      <c r="D14" s="80" t="s">
        <v>79</v>
      </c>
      <c r="E14" s="80" t="s">
        <v>80</v>
      </c>
      <c r="F14" s="80" t="s">
        <v>81</v>
      </c>
      <c r="G14" s="80" t="s">
        <v>82</v>
      </c>
      <c r="H14" s="80" t="s">
        <v>83</v>
      </c>
      <c r="I14" s="80" t="s">
        <v>84</v>
      </c>
      <c r="J14" s="81"/>
      <c r="K14" s="80" t="s">
        <v>79</v>
      </c>
      <c r="L14" s="80" t="s">
        <v>80</v>
      </c>
      <c r="M14" s="80" t="s">
        <v>81</v>
      </c>
      <c r="N14" s="80" t="s">
        <v>82</v>
      </c>
      <c r="O14" s="80" t="s">
        <v>83</v>
      </c>
      <c r="P14" s="80" t="s">
        <v>84</v>
      </c>
      <c r="Q14" s="77"/>
      <c r="R14" s="82" t="s">
        <v>89</v>
      </c>
      <c r="S14" s="82" t="s">
        <v>90</v>
      </c>
      <c r="T14" s="82" t="s">
        <v>95</v>
      </c>
      <c r="U14" s="82" t="s">
        <v>96</v>
      </c>
      <c r="V14" s="82" t="s">
        <v>97</v>
      </c>
      <c r="W14" s="91"/>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row>
    <row r="15" spans="1:48" s="70" customFormat="1" x14ac:dyDescent="0.25">
      <c r="A15" s="83" t="s">
        <v>100</v>
      </c>
      <c r="B15" s="84" t="s">
        <v>101</v>
      </c>
      <c r="C15" s="85" t="s">
        <v>102</v>
      </c>
      <c r="D15" s="80">
        <v>2</v>
      </c>
      <c r="E15" s="80">
        <v>2</v>
      </c>
      <c r="F15" s="80">
        <v>2</v>
      </c>
      <c r="G15" s="80">
        <v>3</v>
      </c>
      <c r="H15" s="80">
        <v>3</v>
      </c>
      <c r="I15" s="80">
        <v>3</v>
      </c>
      <c r="J15" s="81"/>
      <c r="K15" s="80">
        <v>2</v>
      </c>
      <c r="L15" s="80">
        <v>2</v>
      </c>
      <c r="M15" s="80">
        <v>2</v>
      </c>
      <c r="N15" s="80">
        <v>3</v>
      </c>
      <c r="O15" s="80">
        <v>3</v>
      </c>
      <c r="P15" s="80">
        <v>3</v>
      </c>
      <c r="Q15" s="77"/>
      <c r="R15" s="82">
        <v>10</v>
      </c>
      <c r="S15" s="82">
        <v>10</v>
      </c>
      <c r="T15" s="82">
        <v>10</v>
      </c>
      <c r="U15" s="82">
        <v>10</v>
      </c>
      <c r="V15" s="82">
        <v>10</v>
      </c>
      <c r="W15" s="91"/>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row>
    <row r="16" spans="1:48" s="70" customFormat="1" x14ac:dyDescent="0.25">
      <c r="A16" s="214">
        <v>1</v>
      </c>
      <c r="B16" s="215">
        <v>2200820100001</v>
      </c>
      <c r="C16" s="216" t="s">
        <v>309</v>
      </c>
      <c r="D16" s="112">
        <v>0</v>
      </c>
      <c r="E16" s="112">
        <v>3</v>
      </c>
      <c r="F16" s="112">
        <v>1</v>
      </c>
      <c r="G16" s="112">
        <v>3</v>
      </c>
      <c r="H16" s="112">
        <v>2</v>
      </c>
      <c r="I16" s="112">
        <v>1</v>
      </c>
      <c r="J16" s="23"/>
      <c r="K16" s="217">
        <v>1</v>
      </c>
      <c r="L16" s="217">
        <v>3</v>
      </c>
      <c r="M16" s="217">
        <v>0</v>
      </c>
      <c r="N16" s="217">
        <v>4</v>
      </c>
      <c r="O16" s="217">
        <v>1</v>
      </c>
      <c r="P16" s="217">
        <v>2.5</v>
      </c>
      <c r="Q16" s="23"/>
      <c r="R16" s="113">
        <v>10</v>
      </c>
      <c r="S16" s="113">
        <v>10</v>
      </c>
      <c r="T16" s="113">
        <v>10</v>
      </c>
      <c r="U16" s="113">
        <v>10</v>
      </c>
      <c r="V16" s="113">
        <v>10</v>
      </c>
      <c r="W16" s="93"/>
      <c r="X16" s="113">
        <f t="shared" ref="X16:X47" si="0">SUMIFS(D16:V16,$D$13:$V$13,"=CO1")</f>
        <v>13</v>
      </c>
      <c r="Y16" s="113">
        <f t="shared" ref="Y16:Y47" si="1">(SUMIFS($D$15:$V$15,$D$13:$V$13,"=CO1")-SUMIFS($D$15:$V$15,$D$13:$V$13,"=CO1",D16:V16,""))</f>
        <v>15</v>
      </c>
      <c r="Z16" s="113">
        <f>IF(Y16,ROUND((X16/Y16)*100,2),"")</f>
        <v>86.67</v>
      </c>
      <c r="AA16" s="113">
        <f>IF(Z16&gt;=60,3,IF(Z16&gt;=40,2,1))</f>
        <v>3</v>
      </c>
      <c r="AB16" s="113" t="str">
        <f>IF(AA16=3,"Y","N")</f>
        <v>Y</v>
      </c>
      <c r="AC16" s="113">
        <f t="shared" ref="AC16:AC47" si="2">SUMIFS(D16:V16,$D$13:$V$13,"=CO2")</f>
        <v>15</v>
      </c>
      <c r="AD16" s="113">
        <f t="shared" ref="AD16:AD47" si="3">(SUMIFS($D$15:$V$15,$D$13:$V$13,"=CO2")-SUMIFS($D$15:$V$15,$D$13:$V$13,"=CO2",D16:V16,""))</f>
        <v>15</v>
      </c>
      <c r="AE16" s="113">
        <f>IF(AD16,ROUND((AC16/AD16)*100,2),"")</f>
        <v>100</v>
      </c>
      <c r="AF16" s="113">
        <f>IF(AE16&gt;=60,3,IF(AE16&gt;=40,2,1))</f>
        <v>3</v>
      </c>
      <c r="AG16" s="113" t="str">
        <f>IF(AF16=3,"Y","N")</f>
        <v>Y</v>
      </c>
      <c r="AH16" s="113">
        <f t="shared" ref="AH16:AH47" si="4">SUMIFS(D16:V16,$D$13:$V$13,"=CO3")</f>
        <v>15</v>
      </c>
      <c r="AI16" s="113">
        <f t="shared" ref="AI16:AI47" si="5">(SUMIFS($D$15:$V$15,$D$13:$V$13,"=CO3")-SUMIFS($D$15:$V$15,$D$13:$V$13,"=CO3",D16:V16,""))</f>
        <v>15</v>
      </c>
      <c r="AJ16" s="113">
        <f>IF(AI16,ROUND((AH16/AI16)*100,2),"")</f>
        <v>100</v>
      </c>
      <c r="AK16" s="113">
        <f>IF(AJ16&gt;=60,3,IF(AJ16&gt;=40,2,1))</f>
        <v>3</v>
      </c>
      <c r="AL16" s="113" t="str">
        <f>IF(AK16=3,"Y","N")</f>
        <v>Y</v>
      </c>
      <c r="AM16" s="113">
        <f t="shared" ref="AM16:AM47" si="6">SUMIFS(D16:V16,$D$13:$V$13,"=CO4")</f>
        <v>12</v>
      </c>
      <c r="AN16" s="113">
        <f t="shared" ref="AN16:AN47" si="7">(SUMIFS($D$15:$V$15,$D$13:$V$13,"=CO4")-SUMIFS($D$15:$V$15,$D$13:$V$13,"=CO4",D16:V16,""))</f>
        <v>15</v>
      </c>
      <c r="AO16" s="113">
        <f>IF(AN16,ROUND((AM16/AN16)*100,2),"")</f>
        <v>80</v>
      </c>
      <c r="AP16" s="113">
        <f>IF(AO16&gt;=60,3,IF(AO16&gt;=40,2,1))</f>
        <v>3</v>
      </c>
      <c r="AQ16" s="113" t="str">
        <f>IF(AP16=3,"Y","N")</f>
        <v>Y</v>
      </c>
      <c r="AR16" s="113">
        <f t="shared" ref="AR16:AR47" si="8">SUMIFS(D16:V16,$D$13:$V$13,"=CO5")</f>
        <v>16.5</v>
      </c>
      <c r="AS16" s="113">
        <f t="shared" ref="AS16:AS47" si="9">(SUMIFS($D$15:$V$15,$D$13:$V$13,"=CO5")-SUMIFS($D$15:$V$15,$D$13:$V$13,"=CO5",D16:V16,""))</f>
        <v>20</v>
      </c>
      <c r="AT16" s="113">
        <f>IF(AS16,ROUND((AR16/AS16)*100,2),"")</f>
        <v>82.5</v>
      </c>
      <c r="AU16" s="113">
        <f>IF(AT16&gt;=60,3,IF(AT16&gt;=40,2,1))</f>
        <v>3</v>
      </c>
      <c r="AV16" s="113" t="str">
        <f>IF(AU16=3,"Y","N")</f>
        <v>Y</v>
      </c>
    </row>
    <row r="17" spans="1:48" s="70" customFormat="1" x14ac:dyDescent="0.25">
      <c r="A17" s="214">
        <v>2</v>
      </c>
      <c r="B17" s="215">
        <v>2200820100002</v>
      </c>
      <c r="C17" s="216" t="s">
        <v>310</v>
      </c>
      <c r="D17" s="112">
        <v>0</v>
      </c>
      <c r="E17" s="112">
        <v>3</v>
      </c>
      <c r="F17" s="112">
        <v>1</v>
      </c>
      <c r="G17" s="112">
        <v>4</v>
      </c>
      <c r="H17" s="112">
        <v>1</v>
      </c>
      <c r="I17" s="112">
        <v>2</v>
      </c>
      <c r="J17" s="23"/>
      <c r="K17" s="217">
        <v>1</v>
      </c>
      <c r="L17" s="217">
        <v>3</v>
      </c>
      <c r="M17" s="217">
        <v>1.5</v>
      </c>
      <c r="N17" s="217">
        <v>3.5</v>
      </c>
      <c r="O17" s="217">
        <v>4</v>
      </c>
      <c r="P17" s="217">
        <v>3</v>
      </c>
      <c r="Q17" s="23"/>
      <c r="R17" s="113">
        <v>10</v>
      </c>
      <c r="S17" s="113">
        <v>8</v>
      </c>
      <c r="T17" s="113">
        <v>10</v>
      </c>
      <c r="U17" s="113">
        <v>10</v>
      </c>
      <c r="V17" s="113">
        <v>10</v>
      </c>
      <c r="W17" s="93"/>
      <c r="X17" s="113">
        <f t="shared" si="0"/>
        <v>14</v>
      </c>
      <c r="Y17" s="113">
        <f t="shared" si="1"/>
        <v>15</v>
      </c>
      <c r="Z17" s="113">
        <f t="shared" ref="Z17:Z72" si="10">IF(Y17,ROUND((X17/Y17)*100,2),"")</f>
        <v>93.33</v>
      </c>
      <c r="AA17" s="113">
        <f t="shared" ref="AA17:AA72" si="11">IF(Z17&gt;=60,3,IF(Z17&gt;=40,2,1))</f>
        <v>3</v>
      </c>
      <c r="AB17" s="113" t="str">
        <f t="shared" ref="AB17:AB72" si="12">IF(AA17=3,"Y","N")</f>
        <v>Y</v>
      </c>
      <c r="AC17" s="113">
        <f t="shared" si="2"/>
        <v>12</v>
      </c>
      <c r="AD17" s="113">
        <f t="shared" si="3"/>
        <v>15</v>
      </c>
      <c r="AE17" s="113">
        <f t="shared" ref="AE17:AE72" si="13">IF(AD17,ROUND((AC17/AD17)*100,2),"")</f>
        <v>80</v>
      </c>
      <c r="AF17" s="113">
        <f t="shared" ref="AF17:AF72" si="14">IF(AE17&gt;=60,3,IF(AE17&gt;=40,2,1))</f>
        <v>3</v>
      </c>
      <c r="AG17" s="113" t="str">
        <f t="shared" ref="AG17:AG72" si="15">IF(AF17=3,"Y","N")</f>
        <v>Y</v>
      </c>
      <c r="AH17" s="113">
        <f t="shared" si="4"/>
        <v>14.5</v>
      </c>
      <c r="AI17" s="113">
        <f t="shared" si="5"/>
        <v>15</v>
      </c>
      <c r="AJ17" s="113">
        <f t="shared" ref="AJ17:AJ72" si="16">IF(AI17,ROUND((AH17/AI17)*100,2),"")</f>
        <v>96.67</v>
      </c>
      <c r="AK17" s="113">
        <f t="shared" ref="AK17:AK72" si="17">IF(AJ17&gt;=60,3,IF(AJ17&gt;=40,2,1))</f>
        <v>3</v>
      </c>
      <c r="AL17" s="113" t="str">
        <f t="shared" ref="AL17:AL72" si="18">IF(AK17=3,"Y","N")</f>
        <v>Y</v>
      </c>
      <c r="AM17" s="113">
        <f t="shared" si="6"/>
        <v>13</v>
      </c>
      <c r="AN17" s="113">
        <f t="shared" si="7"/>
        <v>15</v>
      </c>
      <c r="AO17" s="113">
        <f t="shared" ref="AO17:AO72" si="19">IF(AN17,ROUND((AM17/AN17)*100,2),"")</f>
        <v>86.67</v>
      </c>
      <c r="AP17" s="113">
        <f t="shared" ref="AP17:AP72" si="20">IF(AO17&gt;=60,3,IF(AO17&gt;=40,2,1))</f>
        <v>3</v>
      </c>
      <c r="AQ17" s="113" t="str">
        <f t="shared" ref="AQ17:AQ72" si="21">IF(AP17=3,"Y","N")</f>
        <v>Y</v>
      </c>
      <c r="AR17" s="113">
        <f t="shared" si="8"/>
        <v>21.5</v>
      </c>
      <c r="AS17" s="113">
        <f t="shared" si="9"/>
        <v>20</v>
      </c>
      <c r="AT17" s="113">
        <f t="shared" ref="AT17:AT72" si="22">IF(AS17,ROUND((AR17/AS17)*100,2),"")</f>
        <v>107.5</v>
      </c>
      <c r="AU17" s="113">
        <f t="shared" ref="AU17:AU72" si="23">IF(AT17&gt;=60,3,IF(AT17&gt;=40,2,1))</f>
        <v>3</v>
      </c>
      <c r="AV17" s="113" t="str">
        <f t="shared" ref="AV17:AV72" si="24">IF(AU17=3,"Y","N")</f>
        <v>Y</v>
      </c>
    </row>
    <row r="18" spans="1:48" s="86" customFormat="1" x14ac:dyDescent="0.25">
      <c r="A18" s="214">
        <v>3</v>
      </c>
      <c r="B18" s="215">
        <v>2200820100003</v>
      </c>
      <c r="C18" s="216" t="s">
        <v>311</v>
      </c>
      <c r="D18" s="217"/>
      <c r="E18" s="217"/>
      <c r="F18" s="217">
        <v>1</v>
      </c>
      <c r="G18" s="217">
        <v>2</v>
      </c>
      <c r="H18" s="217">
        <v>0</v>
      </c>
      <c r="I18" s="217">
        <v>4</v>
      </c>
      <c r="J18" s="23"/>
      <c r="K18" s="217"/>
      <c r="L18" s="217">
        <v>0</v>
      </c>
      <c r="M18" s="217">
        <v>0</v>
      </c>
      <c r="N18" s="217"/>
      <c r="O18" s="217"/>
      <c r="P18" s="217"/>
      <c r="Q18" s="23"/>
      <c r="R18" s="113">
        <v>10</v>
      </c>
      <c r="S18" s="113">
        <v>10</v>
      </c>
      <c r="T18" s="113">
        <v>10</v>
      </c>
      <c r="U18" s="113">
        <v>10</v>
      </c>
      <c r="V18" s="113">
        <v>8</v>
      </c>
      <c r="W18" s="93"/>
      <c r="X18" s="218">
        <f t="shared" si="0"/>
        <v>12</v>
      </c>
      <c r="Y18" s="218">
        <f t="shared" si="1"/>
        <v>13</v>
      </c>
      <c r="Z18" s="218">
        <f t="shared" si="10"/>
        <v>92.31</v>
      </c>
      <c r="AA18" s="218">
        <f t="shared" si="11"/>
        <v>3</v>
      </c>
      <c r="AB18" s="218" t="str">
        <f t="shared" si="12"/>
        <v>Y</v>
      </c>
      <c r="AC18" s="218">
        <f t="shared" si="2"/>
        <v>10</v>
      </c>
      <c r="AD18" s="218">
        <f t="shared" si="3"/>
        <v>13</v>
      </c>
      <c r="AE18" s="218">
        <f t="shared" si="13"/>
        <v>76.92</v>
      </c>
      <c r="AF18" s="218">
        <f t="shared" si="14"/>
        <v>3</v>
      </c>
      <c r="AG18" s="218" t="str">
        <f t="shared" si="15"/>
        <v>Y</v>
      </c>
      <c r="AH18" s="218">
        <f t="shared" si="4"/>
        <v>10</v>
      </c>
      <c r="AI18" s="218">
        <f t="shared" si="5"/>
        <v>10</v>
      </c>
      <c r="AJ18" s="218">
        <f t="shared" si="16"/>
        <v>100</v>
      </c>
      <c r="AK18" s="218">
        <f t="shared" si="17"/>
        <v>3</v>
      </c>
      <c r="AL18" s="218" t="str">
        <f t="shared" si="18"/>
        <v>Y</v>
      </c>
      <c r="AM18" s="218">
        <f t="shared" si="6"/>
        <v>15</v>
      </c>
      <c r="AN18" s="218">
        <f t="shared" si="7"/>
        <v>15</v>
      </c>
      <c r="AO18" s="218">
        <f t="shared" si="19"/>
        <v>100</v>
      </c>
      <c r="AP18" s="218">
        <f t="shared" si="20"/>
        <v>3</v>
      </c>
      <c r="AQ18" s="218" t="str">
        <f t="shared" si="21"/>
        <v>Y</v>
      </c>
      <c r="AR18" s="218">
        <f t="shared" si="8"/>
        <v>8</v>
      </c>
      <c r="AS18" s="218">
        <f t="shared" si="9"/>
        <v>14</v>
      </c>
      <c r="AT18" s="218">
        <f t="shared" si="22"/>
        <v>57.14</v>
      </c>
      <c r="AU18" s="218">
        <f t="shared" si="23"/>
        <v>2</v>
      </c>
      <c r="AV18" s="218" t="str">
        <f t="shared" si="24"/>
        <v>N</v>
      </c>
    </row>
    <row r="19" spans="1:48" s="70" customFormat="1" x14ac:dyDescent="0.25">
      <c r="A19" s="214">
        <v>4</v>
      </c>
      <c r="B19" s="215">
        <v>2200820100004</v>
      </c>
      <c r="C19" s="216" t="s">
        <v>312</v>
      </c>
      <c r="D19" s="217">
        <v>0.5</v>
      </c>
      <c r="E19" s="217"/>
      <c r="F19" s="217">
        <v>0.5</v>
      </c>
      <c r="G19" s="217">
        <v>3</v>
      </c>
      <c r="H19" s="217">
        <v>1</v>
      </c>
      <c r="I19" s="217">
        <v>3</v>
      </c>
      <c r="J19" s="23"/>
      <c r="K19" s="217">
        <v>1</v>
      </c>
      <c r="L19" s="217">
        <v>0</v>
      </c>
      <c r="M19" s="217"/>
      <c r="N19" s="217">
        <v>4</v>
      </c>
      <c r="O19" s="217">
        <v>0.5</v>
      </c>
      <c r="P19" s="217"/>
      <c r="Q19" s="23"/>
      <c r="R19" s="113">
        <v>10</v>
      </c>
      <c r="S19" s="113">
        <v>10</v>
      </c>
      <c r="T19" s="113">
        <v>10</v>
      </c>
      <c r="U19" s="113">
        <v>10</v>
      </c>
      <c r="V19" s="113">
        <v>9</v>
      </c>
      <c r="W19" s="93"/>
      <c r="X19" s="113">
        <f t="shared" si="0"/>
        <v>13.5</v>
      </c>
      <c r="Y19" s="113">
        <f t="shared" si="1"/>
        <v>15</v>
      </c>
      <c r="Z19" s="113">
        <f t="shared" si="10"/>
        <v>90</v>
      </c>
      <c r="AA19" s="113">
        <f t="shared" si="11"/>
        <v>3</v>
      </c>
      <c r="AB19" s="113" t="str">
        <f t="shared" si="12"/>
        <v>Y</v>
      </c>
      <c r="AC19" s="113">
        <f t="shared" si="2"/>
        <v>11</v>
      </c>
      <c r="AD19" s="113">
        <f t="shared" si="3"/>
        <v>13</v>
      </c>
      <c r="AE19" s="113">
        <f t="shared" si="13"/>
        <v>84.62</v>
      </c>
      <c r="AF19" s="113">
        <f t="shared" si="14"/>
        <v>3</v>
      </c>
      <c r="AG19" s="113" t="str">
        <f t="shared" si="15"/>
        <v>Y</v>
      </c>
      <c r="AH19" s="113">
        <f t="shared" si="4"/>
        <v>15</v>
      </c>
      <c r="AI19" s="113">
        <f t="shared" si="5"/>
        <v>15</v>
      </c>
      <c r="AJ19" s="113">
        <f t="shared" si="16"/>
        <v>100</v>
      </c>
      <c r="AK19" s="113">
        <f t="shared" si="17"/>
        <v>3</v>
      </c>
      <c r="AL19" s="113" t="str">
        <f t="shared" si="18"/>
        <v>Y</v>
      </c>
      <c r="AM19" s="113">
        <f t="shared" si="6"/>
        <v>13.5</v>
      </c>
      <c r="AN19" s="113">
        <f t="shared" si="7"/>
        <v>15</v>
      </c>
      <c r="AO19" s="113">
        <f t="shared" si="19"/>
        <v>90</v>
      </c>
      <c r="AP19" s="113">
        <f t="shared" si="20"/>
        <v>3</v>
      </c>
      <c r="AQ19" s="113" t="str">
        <f t="shared" si="21"/>
        <v>Y</v>
      </c>
      <c r="AR19" s="113">
        <f t="shared" si="8"/>
        <v>9.5</v>
      </c>
      <c r="AS19" s="113">
        <f t="shared" si="9"/>
        <v>15</v>
      </c>
      <c r="AT19" s="113">
        <f t="shared" si="22"/>
        <v>63.33</v>
      </c>
      <c r="AU19" s="113">
        <f t="shared" si="23"/>
        <v>3</v>
      </c>
      <c r="AV19" s="113" t="str">
        <f t="shared" si="24"/>
        <v>Y</v>
      </c>
    </row>
    <row r="20" spans="1:48" s="70" customFormat="1" x14ac:dyDescent="0.25">
      <c r="A20" s="214">
        <v>5</v>
      </c>
      <c r="B20" s="215">
        <v>2200820100005</v>
      </c>
      <c r="C20" s="217" t="s">
        <v>313</v>
      </c>
      <c r="D20" s="112">
        <v>1</v>
      </c>
      <c r="E20" s="112">
        <v>3</v>
      </c>
      <c r="F20" s="112">
        <v>1</v>
      </c>
      <c r="G20" s="112">
        <v>2</v>
      </c>
      <c r="H20" s="112">
        <v>3</v>
      </c>
      <c r="I20" s="112">
        <v>2</v>
      </c>
      <c r="J20" s="23"/>
      <c r="K20" s="217">
        <v>1.5</v>
      </c>
      <c r="L20" s="217">
        <v>3</v>
      </c>
      <c r="M20" s="217">
        <v>2.5</v>
      </c>
      <c r="N20" s="217">
        <v>2</v>
      </c>
      <c r="O20" s="217">
        <v>3</v>
      </c>
      <c r="P20" s="217">
        <v>2</v>
      </c>
      <c r="Q20" s="23"/>
      <c r="R20" s="113">
        <v>10</v>
      </c>
      <c r="S20" s="113">
        <v>10</v>
      </c>
      <c r="T20" s="113">
        <v>10</v>
      </c>
      <c r="U20" s="113">
        <v>10</v>
      </c>
      <c r="V20" s="113">
        <v>10</v>
      </c>
      <c r="W20" s="93"/>
      <c r="X20" s="113">
        <f t="shared" si="0"/>
        <v>13</v>
      </c>
      <c r="Y20" s="113">
        <f t="shared" si="1"/>
        <v>15</v>
      </c>
      <c r="Z20" s="113">
        <f t="shared" si="10"/>
        <v>86.67</v>
      </c>
      <c r="AA20" s="113">
        <f t="shared" si="11"/>
        <v>3</v>
      </c>
      <c r="AB20" s="113" t="str">
        <f t="shared" si="12"/>
        <v>Y</v>
      </c>
      <c r="AC20" s="113">
        <f t="shared" si="2"/>
        <v>16</v>
      </c>
      <c r="AD20" s="113">
        <f t="shared" si="3"/>
        <v>15</v>
      </c>
      <c r="AE20" s="113">
        <f t="shared" si="13"/>
        <v>106.67</v>
      </c>
      <c r="AF20" s="113">
        <f t="shared" si="14"/>
        <v>3</v>
      </c>
      <c r="AG20" s="113" t="str">
        <f t="shared" si="15"/>
        <v>Y</v>
      </c>
      <c r="AH20" s="113">
        <f t="shared" si="4"/>
        <v>13.5</v>
      </c>
      <c r="AI20" s="113">
        <f t="shared" si="5"/>
        <v>15</v>
      </c>
      <c r="AJ20" s="113">
        <f t="shared" si="16"/>
        <v>90</v>
      </c>
      <c r="AK20" s="113">
        <f t="shared" si="17"/>
        <v>3</v>
      </c>
      <c r="AL20" s="113" t="str">
        <f t="shared" si="18"/>
        <v>Y</v>
      </c>
      <c r="AM20" s="113">
        <f t="shared" si="6"/>
        <v>13</v>
      </c>
      <c r="AN20" s="113">
        <f t="shared" si="7"/>
        <v>15</v>
      </c>
      <c r="AO20" s="113">
        <f t="shared" si="19"/>
        <v>86.67</v>
      </c>
      <c r="AP20" s="113">
        <f t="shared" si="20"/>
        <v>3</v>
      </c>
      <c r="AQ20" s="113" t="str">
        <f t="shared" si="21"/>
        <v>Y</v>
      </c>
      <c r="AR20" s="113">
        <f t="shared" si="8"/>
        <v>20.5</v>
      </c>
      <c r="AS20" s="113">
        <f t="shared" si="9"/>
        <v>20</v>
      </c>
      <c r="AT20" s="113">
        <f t="shared" si="22"/>
        <v>102.5</v>
      </c>
      <c r="AU20" s="113">
        <f t="shared" si="23"/>
        <v>3</v>
      </c>
      <c r="AV20" s="113" t="str">
        <f t="shared" si="24"/>
        <v>Y</v>
      </c>
    </row>
    <row r="21" spans="1:48" s="70" customFormat="1" x14ac:dyDescent="0.25">
      <c r="A21" s="214">
        <v>6</v>
      </c>
      <c r="B21" s="215">
        <v>2200820100006</v>
      </c>
      <c r="C21" s="216" t="s">
        <v>314</v>
      </c>
      <c r="D21" s="112">
        <v>0</v>
      </c>
      <c r="E21" s="112"/>
      <c r="F21" s="112">
        <v>0</v>
      </c>
      <c r="G21" s="112">
        <v>2</v>
      </c>
      <c r="H21" s="112">
        <v>0</v>
      </c>
      <c r="I21" s="112">
        <v>1</v>
      </c>
      <c r="J21" s="23"/>
      <c r="K21" s="217">
        <v>0.5</v>
      </c>
      <c r="L21" s="217">
        <v>3</v>
      </c>
      <c r="M21" s="217">
        <v>1.5</v>
      </c>
      <c r="N21" s="217">
        <v>0</v>
      </c>
      <c r="O21" s="217">
        <v>3.5</v>
      </c>
      <c r="P21" s="217">
        <v>4</v>
      </c>
      <c r="Q21" s="23"/>
      <c r="R21" s="113">
        <v>10</v>
      </c>
      <c r="S21" s="113">
        <v>10</v>
      </c>
      <c r="T21" s="113">
        <v>10</v>
      </c>
      <c r="U21" s="113">
        <v>10</v>
      </c>
      <c r="V21" s="113">
        <v>9</v>
      </c>
      <c r="W21" s="93"/>
      <c r="X21" s="113">
        <f t="shared" si="0"/>
        <v>12</v>
      </c>
      <c r="Y21" s="113">
        <f t="shared" si="1"/>
        <v>15</v>
      </c>
      <c r="Z21" s="113">
        <f t="shared" si="10"/>
        <v>80</v>
      </c>
      <c r="AA21" s="113">
        <f t="shared" si="11"/>
        <v>3</v>
      </c>
      <c r="AB21" s="113" t="str">
        <f t="shared" si="12"/>
        <v>Y</v>
      </c>
      <c r="AC21" s="113">
        <f t="shared" si="2"/>
        <v>10</v>
      </c>
      <c r="AD21" s="113">
        <f t="shared" si="3"/>
        <v>13</v>
      </c>
      <c r="AE21" s="113">
        <f t="shared" si="13"/>
        <v>76.92</v>
      </c>
      <c r="AF21" s="113">
        <f t="shared" si="14"/>
        <v>3</v>
      </c>
      <c r="AG21" s="113" t="str">
        <f t="shared" si="15"/>
        <v>Y</v>
      </c>
      <c r="AH21" s="113">
        <f t="shared" si="4"/>
        <v>10.5</v>
      </c>
      <c r="AI21" s="113">
        <f t="shared" si="5"/>
        <v>15</v>
      </c>
      <c r="AJ21" s="113">
        <f t="shared" si="16"/>
        <v>70</v>
      </c>
      <c r="AK21" s="113">
        <f t="shared" si="17"/>
        <v>3</v>
      </c>
      <c r="AL21" s="113" t="str">
        <f t="shared" si="18"/>
        <v>Y</v>
      </c>
      <c r="AM21" s="113">
        <f t="shared" si="6"/>
        <v>11</v>
      </c>
      <c r="AN21" s="113">
        <f t="shared" si="7"/>
        <v>15</v>
      </c>
      <c r="AO21" s="113">
        <f t="shared" si="19"/>
        <v>73.33</v>
      </c>
      <c r="AP21" s="113">
        <f t="shared" si="20"/>
        <v>3</v>
      </c>
      <c r="AQ21" s="113" t="str">
        <f t="shared" si="21"/>
        <v>Y</v>
      </c>
      <c r="AR21" s="113">
        <f t="shared" si="8"/>
        <v>21</v>
      </c>
      <c r="AS21" s="113">
        <f t="shared" si="9"/>
        <v>20</v>
      </c>
      <c r="AT21" s="113">
        <f t="shared" si="22"/>
        <v>105</v>
      </c>
      <c r="AU21" s="113">
        <f t="shared" si="23"/>
        <v>3</v>
      </c>
      <c r="AV21" s="113" t="str">
        <f t="shared" si="24"/>
        <v>Y</v>
      </c>
    </row>
    <row r="22" spans="1:48" s="70" customFormat="1" x14ac:dyDescent="0.25">
      <c r="A22" s="214">
        <v>7</v>
      </c>
      <c r="B22" s="215">
        <v>2200820100007</v>
      </c>
      <c r="C22" s="216" t="s">
        <v>315</v>
      </c>
      <c r="D22" s="112">
        <v>1</v>
      </c>
      <c r="E22" s="112">
        <v>3</v>
      </c>
      <c r="F22" s="112">
        <v>2</v>
      </c>
      <c r="G22" s="112">
        <v>2</v>
      </c>
      <c r="H22" s="112">
        <v>3</v>
      </c>
      <c r="I22" s="112">
        <v>4</v>
      </c>
      <c r="J22" s="23"/>
      <c r="K22" s="217">
        <v>2</v>
      </c>
      <c r="L22" s="217">
        <v>3</v>
      </c>
      <c r="M22" s="217">
        <v>2</v>
      </c>
      <c r="N22" s="217">
        <v>4</v>
      </c>
      <c r="O22" s="217">
        <v>3.5</v>
      </c>
      <c r="P22" s="217">
        <v>4</v>
      </c>
      <c r="Q22" s="23"/>
      <c r="R22" s="113">
        <v>10</v>
      </c>
      <c r="S22" s="113">
        <v>10</v>
      </c>
      <c r="T22" s="113">
        <v>10</v>
      </c>
      <c r="U22" s="113">
        <v>10</v>
      </c>
      <c r="V22" s="113">
        <v>9</v>
      </c>
      <c r="W22" s="93"/>
      <c r="X22" s="113">
        <f t="shared" si="0"/>
        <v>13</v>
      </c>
      <c r="Y22" s="113">
        <f t="shared" si="1"/>
        <v>15</v>
      </c>
      <c r="Z22" s="113">
        <f t="shared" si="10"/>
        <v>86.67</v>
      </c>
      <c r="AA22" s="113">
        <f t="shared" si="11"/>
        <v>3</v>
      </c>
      <c r="AB22" s="113" t="str">
        <f t="shared" si="12"/>
        <v>Y</v>
      </c>
      <c r="AC22" s="113">
        <f t="shared" si="2"/>
        <v>16</v>
      </c>
      <c r="AD22" s="113">
        <f t="shared" si="3"/>
        <v>15</v>
      </c>
      <c r="AE22" s="113">
        <f t="shared" si="13"/>
        <v>106.67</v>
      </c>
      <c r="AF22" s="113">
        <f t="shared" si="14"/>
        <v>3</v>
      </c>
      <c r="AG22" s="113" t="str">
        <f t="shared" si="15"/>
        <v>Y</v>
      </c>
      <c r="AH22" s="113">
        <f t="shared" si="4"/>
        <v>16</v>
      </c>
      <c r="AI22" s="113">
        <f t="shared" si="5"/>
        <v>15</v>
      </c>
      <c r="AJ22" s="113">
        <f t="shared" si="16"/>
        <v>106.67</v>
      </c>
      <c r="AK22" s="113">
        <f t="shared" si="17"/>
        <v>3</v>
      </c>
      <c r="AL22" s="113" t="str">
        <f t="shared" si="18"/>
        <v>Y</v>
      </c>
      <c r="AM22" s="113">
        <f t="shared" si="6"/>
        <v>16</v>
      </c>
      <c r="AN22" s="113">
        <f t="shared" si="7"/>
        <v>15</v>
      </c>
      <c r="AO22" s="113">
        <f t="shared" si="19"/>
        <v>106.67</v>
      </c>
      <c r="AP22" s="113">
        <f t="shared" si="20"/>
        <v>3</v>
      </c>
      <c r="AQ22" s="113" t="str">
        <f t="shared" si="21"/>
        <v>Y</v>
      </c>
      <c r="AR22" s="113">
        <f t="shared" si="8"/>
        <v>21.5</v>
      </c>
      <c r="AS22" s="113">
        <f t="shared" si="9"/>
        <v>20</v>
      </c>
      <c r="AT22" s="113">
        <f t="shared" si="22"/>
        <v>107.5</v>
      </c>
      <c r="AU22" s="113">
        <f t="shared" si="23"/>
        <v>3</v>
      </c>
      <c r="AV22" s="113" t="str">
        <f t="shared" si="24"/>
        <v>Y</v>
      </c>
    </row>
    <row r="23" spans="1:48" s="70" customFormat="1" x14ac:dyDescent="0.25">
      <c r="A23" s="214">
        <v>8</v>
      </c>
      <c r="B23" s="215">
        <v>2200820100008</v>
      </c>
      <c r="C23" s="216" t="s">
        <v>316</v>
      </c>
      <c r="D23" s="112">
        <v>0</v>
      </c>
      <c r="E23" s="112">
        <v>0</v>
      </c>
      <c r="F23" s="112">
        <v>1</v>
      </c>
      <c r="G23" s="112">
        <v>3</v>
      </c>
      <c r="H23" s="112">
        <v>0</v>
      </c>
      <c r="I23" s="112">
        <v>1</v>
      </c>
      <c r="J23" s="23"/>
      <c r="K23" s="217">
        <v>0.5</v>
      </c>
      <c r="L23" s="217">
        <v>3</v>
      </c>
      <c r="M23" s="217">
        <v>0</v>
      </c>
      <c r="N23" s="217"/>
      <c r="O23" s="217">
        <v>0</v>
      </c>
      <c r="P23" s="217">
        <v>1</v>
      </c>
      <c r="Q23" s="23"/>
      <c r="R23" s="113">
        <v>10</v>
      </c>
      <c r="S23" s="113">
        <v>10</v>
      </c>
      <c r="T23" s="113">
        <v>10</v>
      </c>
      <c r="U23" s="113">
        <v>10</v>
      </c>
      <c r="V23" s="113">
        <v>10</v>
      </c>
      <c r="W23" s="93"/>
      <c r="X23" s="113">
        <f t="shared" si="0"/>
        <v>13</v>
      </c>
      <c r="Y23" s="113">
        <f t="shared" si="1"/>
        <v>15</v>
      </c>
      <c r="Z23" s="113">
        <f t="shared" si="10"/>
        <v>86.67</v>
      </c>
      <c r="AA23" s="113">
        <f t="shared" si="11"/>
        <v>3</v>
      </c>
      <c r="AB23" s="113" t="str">
        <f t="shared" si="12"/>
        <v>Y</v>
      </c>
      <c r="AC23" s="113">
        <f t="shared" si="2"/>
        <v>10</v>
      </c>
      <c r="AD23" s="113">
        <f t="shared" si="3"/>
        <v>15</v>
      </c>
      <c r="AE23" s="113">
        <f t="shared" si="13"/>
        <v>66.67</v>
      </c>
      <c r="AF23" s="113">
        <f t="shared" si="14"/>
        <v>3</v>
      </c>
      <c r="AG23" s="113" t="str">
        <f t="shared" si="15"/>
        <v>Y</v>
      </c>
      <c r="AH23" s="113">
        <f t="shared" si="4"/>
        <v>10.5</v>
      </c>
      <c r="AI23" s="113">
        <f t="shared" si="5"/>
        <v>12</v>
      </c>
      <c r="AJ23" s="113">
        <f t="shared" si="16"/>
        <v>87.5</v>
      </c>
      <c r="AK23" s="113">
        <f t="shared" si="17"/>
        <v>3</v>
      </c>
      <c r="AL23" s="113" t="str">
        <f t="shared" si="18"/>
        <v>Y</v>
      </c>
      <c r="AM23" s="113">
        <f t="shared" si="6"/>
        <v>12</v>
      </c>
      <c r="AN23" s="113">
        <f t="shared" si="7"/>
        <v>15</v>
      </c>
      <c r="AO23" s="113">
        <f t="shared" si="19"/>
        <v>80</v>
      </c>
      <c r="AP23" s="113">
        <f t="shared" si="20"/>
        <v>3</v>
      </c>
      <c r="AQ23" s="113" t="str">
        <f t="shared" si="21"/>
        <v>Y</v>
      </c>
      <c r="AR23" s="113">
        <f t="shared" si="8"/>
        <v>14</v>
      </c>
      <c r="AS23" s="113">
        <f t="shared" si="9"/>
        <v>20</v>
      </c>
      <c r="AT23" s="113">
        <f t="shared" si="22"/>
        <v>70</v>
      </c>
      <c r="AU23" s="113">
        <f t="shared" si="23"/>
        <v>3</v>
      </c>
      <c r="AV23" s="113" t="str">
        <f t="shared" si="24"/>
        <v>Y</v>
      </c>
    </row>
    <row r="24" spans="1:48" s="70" customFormat="1" x14ac:dyDescent="0.25">
      <c r="A24" s="214">
        <v>9</v>
      </c>
      <c r="B24" s="215">
        <v>2200820100009</v>
      </c>
      <c r="C24" s="216" t="s">
        <v>317</v>
      </c>
      <c r="D24" s="112">
        <v>0</v>
      </c>
      <c r="E24" s="112">
        <v>2</v>
      </c>
      <c r="F24" s="112">
        <v>1</v>
      </c>
      <c r="G24" s="112">
        <v>3</v>
      </c>
      <c r="H24" s="112">
        <v>2</v>
      </c>
      <c r="I24" s="112">
        <v>2</v>
      </c>
      <c r="J24" s="23"/>
      <c r="K24" s="217">
        <v>1</v>
      </c>
      <c r="L24" s="217">
        <v>3</v>
      </c>
      <c r="M24" s="217">
        <v>1</v>
      </c>
      <c r="N24" s="217">
        <v>4</v>
      </c>
      <c r="O24" s="217">
        <v>2</v>
      </c>
      <c r="P24" s="217">
        <v>1.5</v>
      </c>
      <c r="Q24" s="23"/>
      <c r="R24" s="113">
        <v>10</v>
      </c>
      <c r="S24" s="113">
        <v>10</v>
      </c>
      <c r="T24" s="113">
        <v>10</v>
      </c>
      <c r="U24" s="113">
        <v>8</v>
      </c>
      <c r="V24" s="113">
        <v>10</v>
      </c>
      <c r="W24" s="93"/>
      <c r="X24" s="113">
        <f t="shared" si="0"/>
        <v>13</v>
      </c>
      <c r="Y24" s="113">
        <f t="shared" si="1"/>
        <v>15</v>
      </c>
      <c r="Z24" s="113">
        <f t="shared" si="10"/>
        <v>86.67</v>
      </c>
      <c r="AA24" s="113">
        <f t="shared" si="11"/>
        <v>3</v>
      </c>
      <c r="AB24" s="113" t="str">
        <f t="shared" si="12"/>
        <v>Y</v>
      </c>
      <c r="AC24" s="113">
        <f t="shared" si="2"/>
        <v>14</v>
      </c>
      <c r="AD24" s="113">
        <f t="shared" si="3"/>
        <v>15</v>
      </c>
      <c r="AE24" s="113">
        <f t="shared" si="13"/>
        <v>93.33</v>
      </c>
      <c r="AF24" s="113">
        <f t="shared" si="14"/>
        <v>3</v>
      </c>
      <c r="AG24" s="113" t="str">
        <f t="shared" si="15"/>
        <v>Y</v>
      </c>
      <c r="AH24" s="113">
        <f t="shared" si="4"/>
        <v>15</v>
      </c>
      <c r="AI24" s="113">
        <f t="shared" si="5"/>
        <v>15</v>
      </c>
      <c r="AJ24" s="113">
        <f t="shared" si="16"/>
        <v>100</v>
      </c>
      <c r="AK24" s="113">
        <f t="shared" si="17"/>
        <v>3</v>
      </c>
      <c r="AL24" s="113" t="str">
        <f t="shared" si="18"/>
        <v>Y</v>
      </c>
      <c r="AM24" s="113">
        <f t="shared" si="6"/>
        <v>11</v>
      </c>
      <c r="AN24" s="113">
        <f t="shared" si="7"/>
        <v>15</v>
      </c>
      <c r="AO24" s="113">
        <f t="shared" si="19"/>
        <v>73.33</v>
      </c>
      <c r="AP24" s="113">
        <f t="shared" si="20"/>
        <v>3</v>
      </c>
      <c r="AQ24" s="113" t="str">
        <f t="shared" si="21"/>
        <v>Y</v>
      </c>
      <c r="AR24" s="113">
        <f t="shared" si="8"/>
        <v>17.5</v>
      </c>
      <c r="AS24" s="113">
        <f t="shared" si="9"/>
        <v>20</v>
      </c>
      <c r="AT24" s="113">
        <f t="shared" si="22"/>
        <v>87.5</v>
      </c>
      <c r="AU24" s="113">
        <f t="shared" si="23"/>
        <v>3</v>
      </c>
      <c r="AV24" s="113" t="str">
        <f t="shared" si="24"/>
        <v>Y</v>
      </c>
    </row>
    <row r="25" spans="1:48" s="70" customFormat="1" x14ac:dyDescent="0.25">
      <c r="A25" s="214">
        <v>10</v>
      </c>
      <c r="B25" s="215">
        <v>2200820100010</v>
      </c>
      <c r="C25" s="216" t="s">
        <v>318</v>
      </c>
      <c r="D25" s="112">
        <v>0</v>
      </c>
      <c r="E25" s="112">
        <v>0</v>
      </c>
      <c r="F25" s="112">
        <v>3</v>
      </c>
      <c r="G25" s="112">
        <v>3</v>
      </c>
      <c r="H25" s="112">
        <v>0</v>
      </c>
      <c r="I25" s="112">
        <v>4</v>
      </c>
      <c r="J25" s="23"/>
      <c r="K25" s="217">
        <v>1</v>
      </c>
      <c r="L25" s="217">
        <v>3</v>
      </c>
      <c r="M25" s="217">
        <v>0.5</v>
      </c>
      <c r="N25" s="217">
        <v>3</v>
      </c>
      <c r="O25" s="217">
        <v>2</v>
      </c>
      <c r="P25" s="217">
        <v>1</v>
      </c>
      <c r="Q25" s="23"/>
      <c r="R25" s="113">
        <v>10</v>
      </c>
      <c r="S25" s="113">
        <v>10</v>
      </c>
      <c r="T25" s="113">
        <v>10</v>
      </c>
      <c r="U25" s="113">
        <v>10</v>
      </c>
      <c r="V25" s="113">
        <v>10</v>
      </c>
      <c r="W25" s="93"/>
      <c r="X25" s="113">
        <f t="shared" si="0"/>
        <v>13</v>
      </c>
      <c r="Y25" s="113">
        <f t="shared" si="1"/>
        <v>15</v>
      </c>
      <c r="Z25" s="113">
        <f t="shared" si="10"/>
        <v>86.67</v>
      </c>
      <c r="AA25" s="113">
        <f t="shared" si="11"/>
        <v>3</v>
      </c>
      <c r="AB25" s="113" t="str">
        <f t="shared" si="12"/>
        <v>Y</v>
      </c>
      <c r="AC25" s="113">
        <f t="shared" si="2"/>
        <v>10</v>
      </c>
      <c r="AD25" s="113">
        <f t="shared" si="3"/>
        <v>15</v>
      </c>
      <c r="AE25" s="113">
        <f t="shared" si="13"/>
        <v>66.67</v>
      </c>
      <c r="AF25" s="113">
        <f t="shared" si="14"/>
        <v>3</v>
      </c>
      <c r="AG25" s="113" t="str">
        <f t="shared" si="15"/>
        <v>Y</v>
      </c>
      <c r="AH25" s="113">
        <f t="shared" si="4"/>
        <v>14</v>
      </c>
      <c r="AI25" s="113">
        <f t="shared" si="5"/>
        <v>15</v>
      </c>
      <c r="AJ25" s="113">
        <f t="shared" si="16"/>
        <v>93.33</v>
      </c>
      <c r="AK25" s="113">
        <f t="shared" si="17"/>
        <v>3</v>
      </c>
      <c r="AL25" s="113" t="str">
        <f t="shared" si="18"/>
        <v>Y</v>
      </c>
      <c r="AM25" s="113">
        <f t="shared" si="6"/>
        <v>17</v>
      </c>
      <c r="AN25" s="113">
        <f t="shared" si="7"/>
        <v>15</v>
      </c>
      <c r="AO25" s="113">
        <f t="shared" si="19"/>
        <v>113.33</v>
      </c>
      <c r="AP25" s="113">
        <f t="shared" si="20"/>
        <v>3</v>
      </c>
      <c r="AQ25" s="113" t="str">
        <f t="shared" si="21"/>
        <v>Y</v>
      </c>
      <c r="AR25" s="113">
        <f t="shared" si="8"/>
        <v>16.5</v>
      </c>
      <c r="AS25" s="113">
        <f t="shared" si="9"/>
        <v>20</v>
      </c>
      <c r="AT25" s="113">
        <f t="shared" si="22"/>
        <v>82.5</v>
      </c>
      <c r="AU25" s="113">
        <f t="shared" si="23"/>
        <v>3</v>
      </c>
      <c r="AV25" s="113" t="str">
        <f t="shared" si="24"/>
        <v>Y</v>
      </c>
    </row>
    <row r="26" spans="1:48" s="70" customFormat="1" x14ac:dyDescent="0.25">
      <c r="A26" s="214">
        <v>11</v>
      </c>
      <c r="B26" s="215">
        <v>2200820100011</v>
      </c>
      <c r="C26" s="216" t="s">
        <v>319</v>
      </c>
      <c r="D26" s="112">
        <v>1</v>
      </c>
      <c r="E26" s="112">
        <v>2</v>
      </c>
      <c r="F26" s="112">
        <v>3</v>
      </c>
      <c r="G26" s="112"/>
      <c r="H26" s="112">
        <v>1</v>
      </c>
      <c r="I26" s="112">
        <v>3</v>
      </c>
      <c r="J26" s="23"/>
      <c r="K26" s="217">
        <v>2</v>
      </c>
      <c r="L26" s="217">
        <v>0</v>
      </c>
      <c r="M26" s="217">
        <v>0.5</v>
      </c>
      <c r="N26" s="217">
        <v>3</v>
      </c>
      <c r="O26" s="217">
        <v>0</v>
      </c>
      <c r="P26" s="217">
        <v>1</v>
      </c>
      <c r="Q26" s="23"/>
      <c r="R26" s="113">
        <v>10</v>
      </c>
      <c r="S26" s="113">
        <v>10</v>
      </c>
      <c r="T26" s="113">
        <v>10</v>
      </c>
      <c r="U26" s="113">
        <v>10</v>
      </c>
      <c r="V26" s="113">
        <v>8</v>
      </c>
      <c r="W26" s="93"/>
      <c r="X26" s="113">
        <f t="shared" si="0"/>
        <v>11</v>
      </c>
      <c r="Y26" s="113">
        <f t="shared" si="1"/>
        <v>12</v>
      </c>
      <c r="Z26" s="113">
        <f t="shared" si="10"/>
        <v>91.67</v>
      </c>
      <c r="AA26" s="113">
        <f t="shared" si="11"/>
        <v>3</v>
      </c>
      <c r="AB26" s="113" t="str">
        <f t="shared" si="12"/>
        <v>Y</v>
      </c>
      <c r="AC26" s="113">
        <f t="shared" si="2"/>
        <v>13</v>
      </c>
      <c r="AD26" s="113">
        <f t="shared" si="3"/>
        <v>15</v>
      </c>
      <c r="AE26" s="113">
        <f t="shared" si="13"/>
        <v>86.67</v>
      </c>
      <c r="AF26" s="113">
        <f t="shared" si="14"/>
        <v>3</v>
      </c>
      <c r="AG26" s="113" t="str">
        <f t="shared" si="15"/>
        <v>Y</v>
      </c>
      <c r="AH26" s="113">
        <f t="shared" si="4"/>
        <v>15</v>
      </c>
      <c r="AI26" s="113">
        <f t="shared" si="5"/>
        <v>15</v>
      </c>
      <c r="AJ26" s="113">
        <f t="shared" si="16"/>
        <v>100</v>
      </c>
      <c r="AK26" s="113">
        <f t="shared" si="17"/>
        <v>3</v>
      </c>
      <c r="AL26" s="113" t="str">
        <f t="shared" si="18"/>
        <v>Y</v>
      </c>
      <c r="AM26" s="113">
        <f t="shared" si="6"/>
        <v>16</v>
      </c>
      <c r="AN26" s="113">
        <f t="shared" si="7"/>
        <v>15</v>
      </c>
      <c r="AO26" s="113">
        <f t="shared" si="19"/>
        <v>106.67</v>
      </c>
      <c r="AP26" s="113">
        <f t="shared" si="20"/>
        <v>3</v>
      </c>
      <c r="AQ26" s="113" t="str">
        <f t="shared" si="21"/>
        <v>Y</v>
      </c>
      <c r="AR26" s="113">
        <f t="shared" si="8"/>
        <v>9.5</v>
      </c>
      <c r="AS26" s="113">
        <f t="shared" si="9"/>
        <v>20</v>
      </c>
      <c r="AT26" s="113">
        <f t="shared" si="22"/>
        <v>47.5</v>
      </c>
      <c r="AU26" s="113">
        <f t="shared" si="23"/>
        <v>2</v>
      </c>
      <c r="AV26" s="113" t="str">
        <f t="shared" si="24"/>
        <v>N</v>
      </c>
    </row>
    <row r="27" spans="1:48" s="70" customFormat="1" x14ac:dyDescent="0.25">
      <c r="A27" s="214">
        <v>12</v>
      </c>
      <c r="B27" s="215">
        <v>2200820100012</v>
      </c>
      <c r="C27" s="216" t="s">
        <v>320</v>
      </c>
      <c r="D27" s="112">
        <v>0</v>
      </c>
      <c r="E27" s="112">
        <v>2</v>
      </c>
      <c r="F27" s="112">
        <v>2</v>
      </c>
      <c r="G27" s="112">
        <v>2</v>
      </c>
      <c r="H27" s="112">
        <v>2</v>
      </c>
      <c r="I27" s="112">
        <v>4</v>
      </c>
      <c r="J27" s="23"/>
      <c r="K27" s="217">
        <v>2</v>
      </c>
      <c r="L27" s="217">
        <v>1</v>
      </c>
      <c r="M27" s="217">
        <v>1.5</v>
      </c>
      <c r="N27" s="217">
        <v>4</v>
      </c>
      <c r="O27" s="217">
        <v>0</v>
      </c>
      <c r="P27" s="217">
        <v>0.5</v>
      </c>
      <c r="Q27" s="23"/>
      <c r="R27" s="113">
        <v>8</v>
      </c>
      <c r="S27" s="113">
        <v>7</v>
      </c>
      <c r="T27" s="113">
        <v>8</v>
      </c>
      <c r="U27" s="113">
        <v>9</v>
      </c>
      <c r="V27" s="113">
        <v>9</v>
      </c>
      <c r="W27" s="93"/>
      <c r="X27" s="113">
        <f t="shared" si="0"/>
        <v>10</v>
      </c>
      <c r="Y27" s="113">
        <f t="shared" si="1"/>
        <v>15</v>
      </c>
      <c r="Z27" s="113">
        <f t="shared" si="10"/>
        <v>66.67</v>
      </c>
      <c r="AA27" s="113">
        <f t="shared" si="11"/>
        <v>3</v>
      </c>
      <c r="AB27" s="113" t="str">
        <f t="shared" si="12"/>
        <v>Y</v>
      </c>
      <c r="AC27" s="113">
        <f t="shared" si="2"/>
        <v>11</v>
      </c>
      <c r="AD27" s="113">
        <f t="shared" si="3"/>
        <v>15</v>
      </c>
      <c r="AE27" s="113">
        <f t="shared" si="13"/>
        <v>73.33</v>
      </c>
      <c r="AF27" s="113">
        <f t="shared" si="14"/>
        <v>3</v>
      </c>
      <c r="AG27" s="113" t="str">
        <f t="shared" si="15"/>
        <v>Y</v>
      </c>
      <c r="AH27" s="113">
        <f t="shared" si="4"/>
        <v>14</v>
      </c>
      <c r="AI27" s="113">
        <f t="shared" si="5"/>
        <v>15</v>
      </c>
      <c r="AJ27" s="113">
        <f t="shared" si="16"/>
        <v>93.33</v>
      </c>
      <c r="AK27" s="113">
        <f t="shared" si="17"/>
        <v>3</v>
      </c>
      <c r="AL27" s="113" t="str">
        <f t="shared" si="18"/>
        <v>Y</v>
      </c>
      <c r="AM27" s="113">
        <f t="shared" si="6"/>
        <v>15</v>
      </c>
      <c r="AN27" s="113">
        <f t="shared" si="7"/>
        <v>15</v>
      </c>
      <c r="AO27" s="113">
        <f t="shared" si="19"/>
        <v>100</v>
      </c>
      <c r="AP27" s="113">
        <f t="shared" si="20"/>
        <v>3</v>
      </c>
      <c r="AQ27" s="113" t="str">
        <f t="shared" si="21"/>
        <v>Y</v>
      </c>
      <c r="AR27" s="113">
        <f t="shared" si="8"/>
        <v>12</v>
      </c>
      <c r="AS27" s="113">
        <f t="shared" si="9"/>
        <v>20</v>
      </c>
      <c r="AT27" s="113">
        <f t="shared" si="22"/>
        <v>60</v>
      </c>
      <c r="AU27" s="113">
        <f t="shared" si="23"/>
        <v>3</v>
      </c>
      <c r="AV27" s="113" t="str">
        <f t="shared" si="24"/>
        <v>Y</v>
      </c>
    </row>
    <row r="28" spans="1:48" s="70" customFormat="1" x14ac:dyDescent="0.25">
      <c r="A28" s="214">
        <v>13</v>
      </c>
      <c r="B28" s="215">
        <v>2200820100013</v>
      </c>
      <c r="C28" s="216" t="s">
        <v>321</v>
      </c>
      <c r="D28" s="217">
        <v>1.5</v>
      </c>
      <c r="E28" s="217">
        <v>1.5</v>
      </c>
      <c r="F28" s="217">
        <v>2</v>
      </c>
      <c r="G28" s="217"/>
      <c r="H28" s="217">
        <v>0</v>
      </c>
      <c r="I28" s="217">
        <v>1</v>
      </c>
      <c r="J28" s="23"/>
      <c r="K28" s="217">
        <v>0</v>
      </c>
      <c r="L28" s="217">
        <v>0</v>
      </c>
      <c r="M28" s="217">
        <v>0</v>
      </c>
      <c r="N28" s="217">
        <v>0</v>
      </c>
      <c r="O28" s="217">
        <v>0</v>
      </c>
      <c r="P28" s="217">
        <v>0</v>
      </c>
      <c r="Q28" s="23"/>
      <c r="R28" s="113">
        <v>10</v>
      </c>
      <c r="S28" s="113">
        <v>10</v>
      </c>
      <c r="T28" s="113">
        <v>8</v>
      </c>
      <c r="U28" s="113">
        <v>10</v>
      </c>
      <c r="V28" s="113">
        <v>10</v>
      </c>
      <c r="W28" s="93"/>
      <c r="X28" s="113">
        <f t="shared" si="0"/>
        <v>11.5</v>
      </c>
      <c r="Y28" s="113">
        <f t="shared" si="1"/>
        <v>12</v>
      </c>
      <c r="Z28" s="113">
        <f t="shared" si="10"/>
        <v>95.83</v>
      </c>
      <c r="AA28" s="113">
        <f t="shared" si="11"/>
        <v>3</v>
      </c>
      <c r="AB28" s="113" t="str">
        <f t="shared" si="12"/>
        <v>Y</v>
      </c>
      <c r="AC28" s="113">
        <f t="shared" si="2"/>
        <v>11.5</v>
      </c>
      <c r="AD28" s="113">
        <f t="shared" si="3"/>
        <v>15</v>
      </c>
      <c r="AE28" s="113">
        <f t="shared" si="13"/>
        <v>76.67</v>
      </c>
      <c r="AF28" s="113">
        <f t="shared" si="14"/>
        <v>3</v>
      </c>
      <c r="AG28" s="113" t="str">
        <f t="shared" si="15"/>
        <v>Y</v>
      </c>
      <c r="AH28" s="113">
        <f t="shared" si="4"/>
        <v>8</v>
      </c>
      <c r="AI28" s="113">
        <f t="shared" si="5"/>
        <v>15</v>
      </c>
      <c r="AJ28" s="113">
        <f t="shared" si="16"/>
        <v>53.33</v>
      </c>
      <c r="AK28" s="113">
        <f t="shared" si="17"/>
        <v>2</v>
      </c>
      <c r="AL28" s="113" t="str">
        <f t="shared" si="18"/>
        <v>N</v>
      </c>
      <c r="AM28" s="113">
        <f t="shared" si="6"/>
        <v>13</v>
      </c>
      <c r="AN28" s="113">
        <f t="shared" si="7"/>
        <v>15</v>
      </c>
      <c r="AO28" s="113">
        <f t="shared" si="19"/>
        <v>86.67</v>
      </c>
      <c r="AP28" s="113">
        <f t="shared" si="20"/>
        <v>3</v>
      </c>
      <c r="AQ28" s="113" t="str">
        <f t="shared" si="21"/>
        <v>Y</v>
      </c>
      <c r="AR28" s="113">
        <f t="shared" si="8"/>
        <v>10</v>
      </c>
      <c r="AS28" s="113">
        <f t="shared" si="9"/>
        <v>20</v>
      </c>
      <c r="AT28" s="113">
        <f t="shared" si="22"/>
        <v>50</v>
      </c>
      <c r="AU28" s="113">
        <f t="shared" si="23"/>
        <v>2</v>
      </c>
      <c r="AV28" s="113" t="str">
        <f t="shared" si="24"/>
        <v>N</v>
      </c>
    </row>
    <row r="29" spans="1:48" s="70" customFormat="1" x14ac:dyDescent="0.25">
      <c r="A29" s="214">
        <v>14</v>
      </c>
      <c r="B29" s="215">
        <v>2200820100014</v>
      </c>
      <c r="C29" s="216" t="s">
        <v>322</v>
      </c>
      <c r="D29" s="217">
        <v>1.5</v>
      </c>
      <c r="E29" s="217"/>
      <c r="F29" s="217">
        <v>1</v>
      </c>
      <c r="G29" s="217">
        <v>1.5</v>
      </c>
      <c r="H29" s="217"/>
      <c r="I29" s="217">
        <v>4</v>
      </c>
      <c r="J29" s="23"/>
      <c r="K29" s="217">
        <v>0.5</v>
      </c>
      <c r="L29" s="217">
        <v>0</v>
      </c>
      <c r="M29" s="217">
        <v>1</v>
      </c>
      <c r="N29" s="217"/>
      <c r="O29" s="217">
        <v>0</v>
      </c>
      <c r="P29" s="217"/>
      <c r="Q29" s="23"/>
      <c r="R29" s="113">
        <v>10</v>
      </c>
      <c r="S29" s="113">
        <v>10</v>
      </c>
      <c r="T29" s="113">
        <v>10</v>
      </c>
      <c r="U29" s="113">
        <v>10</v>
      </c>
      <c r="V29" s="113">
        <v>10</v>
      </c>
      <c r="W29" s="93"/>
      <c r="X29" s="113">
        <f t="shared" si="0"/>
        <v>13</v>
      </c>
      <c r="Y29" s="113">
        <f t="shared" si="1"/>
        <v>15</v>
      </c>
      <c r="Z29" s="113">
        <f t="shared" si="10"/>
        <v>86.67</v>
      </c>
      <c r="AA29" s="113">
        <f t="shared" si="11"/>
        <v>3</v>
      </c>
      <c r="AB29" s="113" t="str">
        <f t="shared" si="12"/>
        <v>Y</v>
      </c>
      <c r="AC29" s="113">
        <f t="shared" si="2"/>
        <v>10</v>
      </c>
      <c r="AD29" s="113">
        <f t="shared" si="3"/>
        <v>10</v>
      </c>
      <c r="AE29" s="113">
        <f t="shared" si="13"/>
        <v>100</v>
      </c>
      <c r="AF29" s="113">
        <f t="shared" si="14"/>
        <v>3</v>
      </c>
      <c r="AG29" s="113" t="str">
        <f t="shared" si="15"/>
        <v>Y</v>
      </c>
      <c r="AH29" s="113">
        <f t="shared" si="4"/>
        <v>10.5</v>
      </c>
      <c r="AI29" s="113">
        <f t="shared" si="5"/>
        <v>12</v>
      </c>
      <c r="AJ29" s="113">
        <f t="shared" si="16"/>
        <v>87.5</v>
      </c>
      <c r="AK29" s="113">
        <f t="shared" si="17"/>
        <v>3</v>
      </c>
      <c r="AL29" s="113" t="str">
        <f t="shared" si="18"/>
        <v>Y</v>
      </c>
      <c r="AM29" s="113">
        <f t="shared" si="6"/>
        <v>15</v>
      </c>
      <c r="AN29" s="113">
        <f t="shared" si="7"/>
        <v>15</v>
      </c>
      <c r="AO29" s="113">
        <f t="shared" si="19"/>
        <v>100</v>
      </c>
      <c r="AP29" s="113">
        <f t="shared" si="20"/>
        <v>3</v>
      </c>
      <c r="AQ29" s="113" t="str">
        <f t="shared" si="21"/>
        <v>Y</v>
      </c>
      <c r="AR29" s="113">
        <f t="shared" si="8"/>
        <v>11</v>
      </c>
      <c r="AS29" s="113">
        <f t="shared" si="9"/>
        <v>17</v>
      </c>
      <c r="AT29" s="113">
        <f t="shared" si="22"/>
        <v>64.709999999999994</v>
      </c>
      <c r="AU29" s="113">
        <f t="shared" si="23"/>
        <v>3</v>
      </c>
      <c r="AV29" s="113" t="str">
        <f t="shared" si="24"/>
        <v>Y</v>
      </c>
    </row>
    <row r="30" spans="1:48" s="70" customFormat="1" x14ac:dyDescent="0.25">
      <c r="A30" s="214">
        <v>15</v>
      </c>
      <c r="B30" s="215">
        <v>2200820100015</v>
      </c>
      <c r="C30" s="216" t="s">
        <v>323</v>
      </c>
      <c r="D30" s="217">
        <v>1.5</v>
      </c>
      <c r="E30" s="217"/>
      <c r="F30" s="217">
        <v>2.5</v>
      </c>
      <c r="G30" s="217">
        <v>3</v>
      </c>
      <c r="H30" s="217">
        <v>1</v>
      </c>
      <c r="I30" s="217">
        <v>4</v>
      </c>
      <c r="J30" s="23"/>
      <c r="K30" s="217">
        <v>0</v>
      </c>
      <c r="L30" s="217">
        <v>3</v>
      </c>
      <c r="M30" s="217"/>
      <c r="N30" s="217"/>
      <c r="O30" s="217">
        <v>0</v>
      </c>
      <c r="P30" s="217">
        <v>1.5</v>
      </c>
      <c r="Q30" s="23"/>
      <c r="R30" s="113">
        <v>9</v>
      </c>
      <c r="S30" s="113">
        <v>10</v>
      </c>
      <c r="T30" s="113">
        <v>9</v>
      </c>
      <c r="U30" s="113">
        <v>10</v>
      </c>
      <c r="V30" s="113">
        <v>9</v>
      </c>
      <c r="W30" s="93"/>
      <c r="X30" s="113">
        <f t="shared" si="0"/>
        <v>13.5</v>
      </c>
      <c r="Y30" s="113">
        <f t="shared" si="1"/>
        <v>15</v>
      </c>
      <c r="Z30" s="113">
        <f t="shared" si="10"/>
        <v>90</v>
      </c>
      <c r="AA30" s="113">
        <f t="shared" si="11"/>
        <v>3</v>
      </c>
      <c r="AB30" s="113" t="str">
        <f t="shared" si="12"/>
        <v>Y</v>
      </c>
      <c r="AC30" s="113">
        <f t="shared" si="2"/>
        <v>11</v>
      </c>
      <c r="AD30" s="113">
        <f t="shared" si="3"/>
        <v>13</v>
      </c>
      <c r="AE30" s="113">
        <f t="shared" si="13"/>
        <v>84.62</v>
      </c>
      <c r="AF30" s="113">
        <f t="shared" si="14"/>
        <v>3</v>
      </c>
      <c r="AG30" s="113" t="str">
        <f t="shared" si="15"/>
        <v>Y</v>
      </c>
      <c r="AH30" s="113">
        <f t="shared" si="4"/>
        <v>9</v>
      </c>
      <c r="AI30" s="113">
        <f t="shared" si="5"/>
        <v>12</v>
      </c>
      <c r="AJ30" s="113">
        <f t="shared" si="16"/>
        <v>75</v>
      </c>
      <c r="AK30" s="113">
        <f t="shared" si="17"/>
        <v>3</v>
      </c>
      <c r="AL30" s="113" t="str">
        <f t="shared" si="18"/>
        <v>Y</v>
      </c>
      <c r="AM30" s="113">
        <f t="shared" si="6"/>
        <v>16.5</v>
      </c>
      <c r="AN30" s="113">
        <f t="shared" si="7"/>
        <v>15</v>
      </c>
      <c r="AO30" s="113">
        <f t="shared" si="19"/>
        <v>110</v>
      </c>
      <c r="AP30" s="113">
        <f t="shared" si="20"/>
        <v>3</v>
      </c>
      <c r="AQ30" s="113" t="str">
        <f t="shared" si="21"/>
        <v>Y</v>
      </c>
      <c r="AR30" s="113">
        <f t="shared" si="8"/>
        <v>13.5</v>
      </c>
      <c r="AS30" s="113">
        <f t="shared" si="9"/>
        <v>18</v>
      </c>
      <c r="AT30" s="113">
        <f t="shared" si="22"/>
        <v>75</v>
      </c>
      <c r="AU30" s="113">
        <f t="shared" si="23"/>
        <v>3</v>
      </c>
      <c r="AV30" s="113" t="str">
        <f t="shared" si="24"/>
        <v>Y</v>
      </c>
    </row>
    <row r="31" spans="1:48" s="70" customFormat="1" x14ac:dyDescent="0.25">
      <c r="A31" s="214">
        <v>16</v>
      </c>
      <c r="B31" s="215">
        <v>2200820100016</v>
      </c>
      <c r="C31" s="216" t="s">
        <v>324</v>
      </c>
      <c r="D31" s="217">
        <v>1.5</v>
      </c>
      <c r="E31" s="217"/>
      <c r="F31" s="217">
        <v>1</v>
      </c>
      <c r="G31" s="217">
        <v>2</v>
      </c>
      <c r="H31" s="217">
        <v>1</v>
      </c>
      <c r="I31" s="217">
        <v>1.5</v>
      </c>
      <c r="J31" s="23"/>
      <c r="K31" s="217">
        <v>0.5</v>
      </c>
      <c r="L31" s="217">
        <v>0</v>
      </c>
      <c r="M31" s="217"/>
      <c r="N31" s="217">
        <v>4</v>
      </c>
      <c r="O31" s="217">
        <v>2</v>
      </c>
      <c r="P31" s="217">
        <v>0</v>
      </c>
      <c r="Q31" s="23"/>
      <c r="R31" s="113">
        <v>10</v>
      </c>
      <c r="S31" s="113">
        <v>10</v>
      </c>
      <c r="T31" s="113">
        <v>8</v>
      </c>
      <c r="U31" s="113">
        <v>10</v>
      </c>
      <c r="V31" s="113">
        <v>9</v>
      </c>
      <c r="W31" s="93"/>
      <c r="X31" s="113">
        <f t="shared" si="0"/>
        <v>13.5</v>
      </c>
      <c r="Y31" s="113">
        <f t="shared" si="1"/>
        <v>15</v>
      </c>
      <c r="Z31" s="113">
        <f t="shared" si="10"/>
        <v>90</v>
      </c>
      <c r="AA31" s="113">
        <f t="shared" si="11"/>
        <v>3</v>
      </c>
      <c r="AB31" s="113" t="str">
        <f t="shared" si="12"/>
        <v>Y</v>
      </c>
      <c r="AC31" s="113">
        <f t="shared" si="2"/>
        <v>11</v>
      </c>
      <c r="AD31" s="113">
        <f t="shared" si="3"/>
        <v>13</v>
      </c>
      <c r="AE31" s="113">
        <f t="shared" si="13"/>
        <v>84.62</v>
      </c>
      <c r="AF31" s="113">
        <f t="shared" si="14"/>
        <v>3</v>
      </c>
      <c r="AG31" s="113" t="str">
        <f t="shared" si="15"/>
        <v>Y</v>
      </c>
      <c r="AH31" s="113">
        <f t="shared" si="4"/>
        <v>12.5</v>
      </c>
      <c r="AI31" s="113">
        <f t="shared" si="5"/>
        <v>15</v>
      </c>
      <c r="AJ31" s="113">
        <f t="shared" si="16"/>
        <v>83.33</v>
      </c>
      <c r="AK31" s="113">
        <f t="shared" si="17"/>
        <v>3</v>
      </c>
      <c r="AL31" s="113" t="str">
        <f t="shared" si="18"/>
        <v>Y</v>
      </c>
      <c r="AM31" s="113">
        <f t="shared" si="6"/>
        <v>12.5</v>
      </c>
      <c r="AN31" s="113">
        <f t="shared" si="7"/>
        <v>15</v>
      </c>
      <c r="AO31" s="113">
        <f t="shared" si="19"/>
        <v>83.33</v>
      </c>
      <c r="AP31" s="113">
        <f t="shared" si="20"/>
        <v>3</v>
      </c>
      <c r="AQ31" s="113" t="str">
        <f t="shared" si="21"/>
        <v>Y</v>
      </c>
      <c r="AR31" s="113">
        <f t="shared" si="8"/>
        <v>11</v>
      </c>
      <c r="AS31" s="113">
        <f t="shared" si="9"/>
        <v>18</v>
      </c>
      <c r="AT31" s="113">
        <f t="shared" si="22"/>
        <v>61.11</v>
      </c>
      <c r="AU31" s="113">
        <f t="shared" si="23"/>
        <v>3</v>
      </c>
      <c r="AV31" s="113" t="str">
        <f t="shared" si="24"/>
        <v>Y</v>
      </c>
    </row>
    <row r="32" spans="1:48" s="70" customFormat="1" x14ac:dyDescent="0.25">
      <c r="A32" s="214">
        <v>17</v>
      </c>
      <c r="B32" s="215">
        <v>2200820100018</v>
      </c>
      <c r="C32" s="216" t="s">
        <v>171</v>
      </c>
      <c r="D32" s="217">
        <v>1</v>
      </c>
      <c r="E32" s="217">
        <v>0.5</v>
      </c>
      <c r="F32" s="217">
        <v>0</v>
      </c>
      <c r="G32" s="217">
        <v>4</v>
      </c>
      <c r="H32" s="217">
        <v>2.5</v>
      </c>
      <c r="I32" s="217">
        <v>3</v>
      </c>
      <c r="J32" s="23"/>
      <c r="K32" s="217">
        <v>0</v>
      </c>
      <c r="L32" s="217">
        <v>2</v>
      </c>
      <c r="M32" s="217">
        <v>0.5</v>
      </c>
      <c r="N32" s="217">
        <v>2</v>
      </c>
      <c r="O32" s="217">
        <v>3</v>
      </c>
      <c r="P32" s="217">
        <v>1</v>
      </c>
      <c r="Q32" s="23"/>
      <c r="R32" s="113">
        <v>9</v>
      </c>
      <c r="S32" s="113">
        <v>9</v>
      </c>
      <c r="T32" s="113">
        <v>10</v>
      </c>
      <c r="U32" s="113">
        <v>9</v>
      </c>
      <c r="V32" s="113">
        <v>10</v>
      </c>
      <c r="W32" s="93"/>
      <c r="X32" s="113">
        <f t="shared" si="0"/>
        <v>14</v>
      </c>
      <c r="Y32" s="113">
        <f t="shared" si="1"/>
        <v>15</v>
      </c>
      <c r="Z32" s="113">
        <f t="shared" si="10"/>
        <v>93.33</v>
      </c>
      <c r="AA32" s="113">
        <f t="shared" si="11"/>
        <v>3</v>
      </c>
      <c r="AB32" s="113" t="str">
        <f t="shared" si="12"/>
        <v>Y</v>
      </c>
      <c r="AC32" s="113">
        <f t="shared" si="2"/>
        <v>12</v>
      </c>
      <c r="AD32" s="113">
        <f t="shared" si="3"/>
        <v>15</v>
      </c>
      <c r="AE32" s="113">
        <f t="shared" si="13"/>
        <v>80</v>
      </c>
      <c r="AF32" s="113">
        <f t="shared" si="14"/>
        <v>3</v>
      </c>
      <c r="AG32" s="113" t="str">
        <f t="shared" si="15"/>
        <v>Y</v>
      </c>
      <c r="AH32" s="113">
        <f t="shared" si="4"/>
        <v>12</v>
      </c>
      <c r="AI32" s="113">
        <f t="shared" si="5"/>
        <v>15</v>
      </c>
      <c r="AJ32" s="113">
        <f t="shared" si="16"/>
        <v>80</v>
      </c>
      <c r="AK32" s="113">
        <f t="shared" si="17"/>
        <v>3</v>
      </c>
      <c r="AL32" s="113" t="str">
        <f t="shared" si="18"/>
        <v>Y</v>
      </c>
      <c r="AM32" s="113">
        <f t="shared" si="6"/>
        <v>12</v>
      </c>
      <c r="AN32" s="113">
        <f t="shared" si="7"/>
        <v>15</v>
      </c>
      <c r="AO32" s="113">
        <f t="shared" si="19"/>
        <v>80</v>
      </c>
      <c r="AP32" s="113">
        <f t="shared" si="20"/>
        <v>3</v>
      </c>
      <c r="AQ32" s="113" t="str">
        <f t="shared" si="21"/>
        <v>Y</v>
      </c>
      <c r="AR32" s="113">
        <f t="shared" si="8"/>
        <v>16.5</v>
      </c>
      <c r="AS32" s="113">
        <f t="shared" si="9"/>
        <v>20</v>
      </c>
      <c r="AT32" s="113">
        <f t="shared" si="22"/>
        <v>82.5</v>
      </c>
      <c r="AU32" s="113">
        <f t="shared" si="23"/>
        <v>3</v>
      </c>
      <c r="AV32" s="113" t="str">
        <f t="shared" si="24"/>
        <v>Y</v>
      </c>
    </row>
    <row r="33" spans="1:48" s="70" customFormat="1" x14ac:dyDescent="0.25">
      <c r="A33" s="214">
        <v>18</v>
      </c>
      <c r="B33" s="215">
        <v>2200820100019</v>
      </c>
      <c r="C33" s="216" t="s">
        <v>325</v>
      </c>
      <c r="D33" s="112">
        <v>0</v>
      </c>
      <c r="E33" s="112">
        <v>1</v>
      </c>
      <c r="F33" s="112"/>
      <c r="G33" s="112">
        <v>3</v>
      </c>
      <c r="H33" s="112">
        <v>0</v>
      </c>
      <c r="I33" s="112">
        <v>1</v>
      </c>
      <c r="J33" s="23"/>
      <c r="K33" s="217">
        <v>1</v>
      </c>
      <c r="L33" s="217">
        <v>3</v>
      </c>
      <c r="M33" s="217">
        <v>0.5</v>
      </c>
      <c r="N33" s="217">
        <v>4</v>
      </c>
      <c r="O33" s="217">
        <v>1</v>
      </c>
      <c r="P33" s="217">
        <v>2.5</v>
      </c>
      <c r="Q33" s="23"/>
      <c r="R33" s="113">
        <v>8</v>
      </c>
      <c r="S33" s="113">
        <v>9</v>
      </c>
      <c r="T33" s="113">
        <v>9</v>
      </c>
      <c r="U33" s="113">
        <v>8</v>
      </c>
      <c r="V33" s="113">
        <v>8</v>
      </c>
      <c r="W33" s="93"/>
      <c r="X33" s="113">
        <f t="shared" si="0"/>
        <v>11</v>
      </c>
      <c r="Y33" s="113">
        <f t="shared" si="1"/>
        <v>15</v>
      </c>
      <c r="Z33" s="113">
        <f t="shared" si="10"/>
        <v>73.33</v>
      </c>
      <c r="AA33" s="113">
        <f t="shared" si="11"/>
        <v>3</v>
      </c>
      <c r="AB33" s="113" t="str">
        <f t="shared" si="12"/>
        <v>Y</v>
      </c>
      <c r="AC33" s="113">
        <f t="shared" si="2"/>
        <v>10</v>
      </c>
      <c r="AD33" s="113">
        <f t="shared" si="3"/>
        <v>15</v>
      </c>
      <c r="AE33" s="113">
        <f t="shared" si="13"/>
        <v>66.67</v>
      </c>
      <c r="AF33" s="113">
        <f t="shared" si="14"/>
        <v>3</v>
      </c>
      <c r="AG33" s="113" t="str">
        <f t="shared" si="15"/>
        <v>Y</v>
      </c>
      <c r="AH33" s="113">
        <f t="shared" si="4"/>
        <v>14</v>
      </c>
      <c r="AI33" s="113">
        <f t="shared" si="5"/>
        <v>15</v>
      </c>
      <c r="AJ33" s="113">
        <f t="shared" si="16"/>
        <v>93.33</v>
      </c>
      <c r="AK33" s="113">
        <f t="shared" si="17"/>
        <v>3</v>
      </c>
      <c r="AL33" s="113" t="str">
        <f t="shared" si="18"/>
        <v>Y</v>
      </c>
      <c r="AM33" s="113">
        <f t="shared" si="6"/>
        <v>9</v>
      </c>
      <c r="AN33" s="113">
        <f t="shared" si="7"/>
        <v>13</v>
      </c>
      <c r="AO33" s="113">
        <f t="shared" si="19"/>
        <v>69.23</v>
      </c>
      <c r="AP33" s="113">
        <f t="shared" si="20"/>
        <v>3</v>
      </c>
      <c r="AQ33" s="113" t="str">
        <f t="shared" si="21"/>
        <v>Y</v>
      </c>
      <c r="AR33" s="113">
        <f t="shared" si="8"/>
        <v>15</v>
      </c>
      <c r="AS33" s="113">
        <f t="shared" si="9"/>
        <v>20</v>
      </c>
      <c r="AT33" s="113">
        <f t="shared" si="22"/>
        <v>75</v>
      </c>
      <c r="AU33" s="113">
        <f t="shared" si="23"/>
        <v>3</v>
      </c>
      <c r="AV33" s="113" t="str">
        <f t="shared" si="24"/>
        <v>Y</v>
      </c>
    </row>
    <row r="34" spans="1:48" s="70" customFormat="1" x14ac:dyDescent="0.25">
      <c r="A34" s="214">
        <v>19</v>
      </c>
      <c r="B34" s="215">
        <v>2200820100020</v>
      </c>
      <c r="C34" s="216" t="s">
        <v>326</v>
      </c>
      <c r="D34" s="112">
        <v>1</v>
      </c>
      <c r="E34" s="112">
        <v>3</v>
      </c>
      <c r="F34" s="112">
        <v>3</v>
      </c>
      <c r="G34" s="112">
        <v>4</v>
      </c>
      <c r="H34" s="112">
        <v>4</v>
      </c>
      <c r="I34" s="112">
        <v>4</v>
      </c>
      <c r="J34" s="23"/>
      <c r="K34" s="217">
        <v>2</v>
      </c>
      <c r="L34" s="217">
        <v>3</v>
      </c>
      <c r="M34" s="217">
        <v>3</v>
      </c>
      <c r="N34" s="217">
        <v>3.5</v>
      </c>
      <c r="O34" s="217">
        <v>4</v>
      </c>
      <c r="P34" s="217"/>
      <c r="Q34" s="23"/>
      <c r="R34" s="113">
        <v>9</v>
      </c>
      <c r="S34" s="113">
        <v>10</v>
      </c>
      <c r="T34" s="113">
        <v>10</v>
      </c>
      <c r="U34" s="113">
        <v>9</v>
      </c>
      <c r="V34" s="113">
        <v>9</v>
      </c>
      <c r="W34" s="93"/>
      <c r="X34" s="113">
        <f t="shared" si="0"/>
        <v>14</v>
      </c>
      <c r="Y34" s="113">
        <f t="shared" si="1"/>
        <v>15</v>
      </c>
      <c r="Z34" s="113">
        <f t="shared" si="10"/>
        <v>93.33</v>
      </c>
      <c r="AA34" s="113">
        <f t="shared" si="11"/>
        <v>3</v>
      </c>
      <c r="AB34" s="113" t="str">
        <f t="shared" si="12"/>
        <v>Y</v>
      </c>
      <c r="AC34" s="113">
        <f t="shared" si="2"/>
        <v>17</v>
      </c>
      <c r="AD34" s="113">
        <f t="shared" si="3"/>
        <v>15</v>
      </c>
      <c r="AE34" s="113">
        <f t="shared" si="13"/>
        <v>113.33</v>
      </c>
      <c r="AF34" s="113">
        <f t="shared" si="14"/>
        <v>3</v>
      </c>
      <c r="AG34" s="113" t="str">
        <f t="shared" si="15"/>
        <v>Y</v>
      </c>
      <c r="AH34" s="113">
        <f t="shared" si="4"/>
        <v>15.5</v>
      </c>
      <c r="AI34" s="113">
        <f t="shared" si="5"/>
        <v>15</v>
      </c>
      <c r="AJ34" s="113">
        <f t="shared" si="16"/>
        <v>103.33</v>
      </c>
      <c r="AK34" s="113">
        <f t="shared" si="17"/>
        <v>3</v>
      </c>
      <c r="AL34" s="113" t="str">
        <f t="shared" si="18"/>
        <v>Y</v>
      </c>
      <c r="AM34" s="113">
        <f t="shared" si="6"/>
        <v>16</v>
      </c>
      <c r="AN34" s="113">
        <f t="shared" si="7"/>
        <v>15</v>
      </c>
      <c r="AO34" s="113">
        <f t="shared" si="19"/>
        <v>106.67</v>
      </c>
      <c r="AP34" s="113">
        <f t="shared" si="20"/>
        <v>3</v>
      </c>
      <c r="AQ34" s="113" t="str">
        <f t="shared" si="21"/>
        <v>Y</v>
      </c>
      <c r="AR34" s="113">
        <f t="shared" si="8"/>
        <v>19</v>
      </c>
      <c r="AS34" s="113">
        <f t="shared" si="9"/>
        <v>17</v>
      </c>
      <c r="AT34" s="113">
        <f t="shared" si="22"/>
        <v>111.76</v>
      </c>
      <c r="AU34" s="113">
        <f t="shared" si="23"/>
        <v>3</v>
      </c>
      <c r="AV34" s="113" t="str">
        <f t="shared" si="24"/>
        <v>Y</v>
      </c>
    </row>
    <row r="35" spans="1:48" s="70" customFormat="1" x14ac:dyDescent="0.25">
      <c r="A35" s="214">
        <v>20</v>
      </c>
      <c r="B35" s="215">
        <v>2200820100021</v>
      </c>
      <c r="C35" s="216" t="s">
        <v>327</v>
      </c>
      <c r="D35" s="112">
        <v>1</v>
      </c>
      <c r="E35" s="112">
        <v>3</v>
      </c>
      <c r="F35" s="112">
        <v>3</v>
      </c>
      <c r="G35" s="112">
        <v>4</v>
      </c>
      <c r="H35" s="112">
        <v>4</v>
      </c>
      <c r="I35" s="112">
        <v>4</v>
      </c>
      <c r="J35" s="23"/>
      <c r="K35" s="217">
        <v>2</v>
      </c>
      <c r="L35" s="217">
        <v>3</v>
      </c>
      <c r="M35" s="217">
        <v>2.5</v>
      </c>
      <c r="N35" s="217">
        <v>4</v>
      </c>
      <c r="O35" s="217">
        <v>4</v>
      </c>
      <c r="P35" s="217">
        <v>4</v>
      </c>
      <c r="Q35" s="23"/>
      <c r="R35" s="113">
        <v>8</v>
      </c>
      <c r="S35" s="113">
        <v>7</v>
      </c>
      <c r="T35" s="113">
        <v>10</v>
      </c>
      <c r="U35" s="113">
        <v>8</v>
      </c>
      <c r="V35" s="113">
        <v>10</v>
      </c>
      <c r="W35" s="93"/>
      <c r="X35" s="113">
        <f t="shared" si="0"/>
        <v>13</v>
      </c>
      <c r="Y35" s="113">
        <f t="shared" si="1"/>
        <v>15</v>
      </c>
      <c r="Z35" s="113">
        <f t="shared" si="10"/>
        <v>86.67</v>
      </c>
      <c r="AA35" s="113">
        <f t="shared" si="11"/>
        <v>3</v>
      </c>
      <c r="AB35" s="113" t="str">
        <f t="shared" si="12"/>
        <v>Y</v>
      </c>
      <c r="AC35" s="113">
        <f t="shared" si="2"/>
        <v>14</v>
      </c>
      <c r="AD35" s="113">
        <f t="shared" si="3"/>
        <v>15</v>
      </c>
      <c r="AE35" s="113">
        <f t="shared" si="13"/>
        <v>93.33</v>
      </c>
      <c r="AF35" s="113">
        <f t="shared" si="14"/>
        <v>3</v>
      </c>
      <c r="AG35" s="113" t="str">
        <f t="shared" si="15"/>
        <v>Y</v>
      </c>
      <c r="AH35" s="113">
        <f t="shared" si="4"/>
        <v>16</v>
      </c>
      <c r="AI35" s="113">
        <f t="shared" si="5"/>
        <v>15</v>
      </c>
      <c r="AJ35" s="113">
        <f t="shared" si="16"/>
        <v>106.67</v>
      </c>
      <c r="AK35" s="113">
        <f t="shared" si="17"/>
        <v>3</v>
      </c>
      <c r="AL35" s="113" t="str">
        <f t="shared" si="18"/>
        <v>Y</v>
      </c>
      <c r="AM35" s="113">
        <f t="shared" si="6"/>
        <v>15</v>
      </c>
      <c r="AN35" s="113">
        <f t="shared" si="7"/>
        <v>15</v>
      </c>
      <c r="AO35" s="113">
        <f t="shared" si="19"/>
        <v>100</v>
      </c>
      <c r="AP35" s="113">
        <f t="shared" si="20"/>
        <v>3</v>
      </c>
      <c r="AQ35" s="113" t="str">
        <f t="shared" si="21"/>
        <v>Y</v>
      </c>
      <c r="AR35" s="113">
        <f t="shared" si="8"/>
        <v>23.5</v>
      </c>
      <c r="AS35" s="113">
        <f t="shared" si="9"/>
        <v>20</v>
      </c>
      <c r="AT35" s="113">
        <f t="shared" si="22"/>
        <v>117.5</v>
      </c>
      <c r="AU35" s="113">
        <f t="shared" si="23"/>
        <v>3</v>
      </c>
      <c r="AV35" s="113" t="str">
        <f t="shared" si="24"/>
        <v>Y</v>
      </c>
    </row>
    <row r="36" spans="1:48" s="70" customFormat="1" x14ac:dyDescent="0.25">
      <c r="A36" s="214">
        <v>21</v>
      </c>
      <c r="B36" s="215">
        <v>2200820100022</v>
      </c>
      <c r="C36" s="216" t="s">
        <v>328</v>
      </c>
      <c r="D36" s="112">
        <v>0</v>
      </c>
      <c r="E36" s="112"/>
      <c r="F36" s="112">
        <v>2</v>
      </c>
      <c r="G36" s="112">
        <v>2</v>
      </c>
      <c r="H36" s="112"/>
      <c r="I36" s="112">
        <v>2</v>
      </c>
      <c r="J36" s="23"/>
      <c r="K36" s="217">
        <v>0</v>
      </c>
      <c r="L36" s="217">
        <v>0</v>
      </c>
      <c r="M36" s="217">
        <v>0</v>
      </c>
      <c r="N36" s="217">
        <v>0</v>
      </c>
      <c r="O36" s="217">
        <v>0</v>
      </c>
      <c r="P36" s="217">
        <v>0</v>
      </c>
      <c r="Q36" s="23"/>
      <c r="R36" s="113">
        <v>10</v>
      </c>
      <c r="S36" s="113">
        <v>10</v>
      </c>
      <c r="T36" s="113">
        <v>9</v>
      </c>
      <c r="U36" s="113">
        <v>10</v>
      </c>
      <c r="V36" s="113">
        <v>8</v>
      </c>
      <c r="W36" s="93"/>
      <c r="X36" s="113">
        <f t="shared" si="0"/>
        <v>12</v>
      </c>
      <c r="Y36" s="113">
        <f t="shared" si="1"/>
        <v>15</v>
      </c>
      <c r="Z36" s="113">
        <f t="shared" si="10"/>
        <v>80</v>
      </c>
      <c r="AA36" s="113">
        <f t="shared" si="11"/>
        <v>3</v>
      </c>
      <c r="AB36" s="113" t="str">
        <f t="shared" si="12"/>
        <v>Y</v>
      </c>
      <c r="AC36" s="113">
        <f t="shared" si="2"/>
        <v>10</v>
      </c>
      <c r="AD36" s="113">
        <f t="shared" si="3"/>
        <v>10</v>
      </c>
      <c r="AE36" s="113">
        <f t="shared" si="13"/>
        <v>100</v>
      </c>
      <c r="AF36" s="113">
        <f t="shared" si="14"/>
        <v>3</v>
      </c>
      <c r="AG36" s="113" t="str">
        <f t="shared" si="15"/>
        <v>Y</v>
      </c>
      <c r="AH36" s="113">
        <f t="shared" si="4"/>
        <v>9</v>
      </c>
      <c r="AI36" s="113">
        <f t="shared" si="5"/>
        <v>15</v>
      </c>
      <c r="AJ36" s="113">
        <f t="shared" si="16"/>
        <v>60</v>
      </c>
      <c r="AK36" s="113">
        <f t="shared" si="17"/>
        <v>3</v>
      </c>
      <c r="AL36" s="113" t="str">
        <f t="shared" si="18"/>
        <v>Y</v>
      </c>
      <c r="AM36" s="113">
        <f t="shared" si="6"/>
        <v>14</v>
      </c>
      <c r="AN36" s="113">
        <f t="shared" si="7"/>
        <v>15</v>
      </c>
      <c r="AO36" s="113">
        <f t="shared" si="19"/>
        <v>93.33</v>
      </c>
      <c r="AP36" s="113">
        <f t="shared" si="20"/>
        <v>3</v>
      </c>
      <c r="AQ36" s="113" t="str">
        <f t="shared" si="21"/>
        <v>Y</v>
      </c>
      <c r="AR36" s="113">
        <f t="shared" si="8"/>
        <v>8</v>
      </c>
      <c r="AS36" s="113">
        <f t="shared" si="9"/>
        <v>20</v>
      </c>
      <c r="AT36" s="113">
        <f t="shared" si="22"/>
        <v>40</v>
      </c>
      <c r="AU36" s="113">
        <f t="shared" si="23"/>
        <v>2</v>
      </c>
      <c r="AV36" s="113" t="str">
        <f t="shared" si="24"/>
        <v>N</v>
      </c>
    </row>
    <row r="37" spans="1:48" s="70" customFormat="1" x14ac:dyDescent="0.25">
      <c r="A37" s="214">
        <v>22</v>
      </c>
      <c r="B37" s="215">
        <v>2200820100023</v>
      </c>
      <c r="C37" s="216" t="s">
        <v>329</v>
      </c>
      <c r="D37" s="217">
        <v>2</v>
      </c>
      <c r="E37" s="217"/>
      <c r="F37" s="217">
        <v>3</v>
      </c>
      <c r="G37" s="217">
        <v>3</v>
      </c>
      <c r="H37" s="217"/>
      <c r="I37" s="217">
        <v>3</v>
      </c>
      <c r="J37" s="23"/>
      <c r="K37" s="217">
        <v>1.5</v>
      </c>
      <c r="L37" s="217">
        <v>3</v>
      </c>
      <c r="M37" s="217"/>
      <c r="N37" s="217"/>
      <c r="O37" s="217">
        <v>3</v>
      </c>
      <c r="P37" s="217">
        <v>2.5</v>
      </c>
      <c r="Q37" s="23"/>
      <c r="R37" s="113">
        <v>7</v>
      </c>
      <c r="S37" s="113">
        <v>8</v>
      </c>
      <c r="T37" s="113">
        <v>10</v>
      </c>
      <c r="U37" s="113">
        <v>8</v>
      </c>
      <c r="V37" s="113">
        <v>8</v>
      </c>
      <c r="W37" s="93"/>
      <c r="X37" s="113">
        <f t="shared" si="0"/>
        <v>12</v>
      </c>
      <c r="Y37" s="113">
        <f t="shared" si="1"/>
        <v>15</v>
      </c>
      <c r="Z37" s="113">
        <f t="shared" si="10"/>
        <v>80</v>
      </c>
      <c r="AA37" s="113">
        <f t="shared" si="11"/>
        <v>3</v>
      </c>
      <c r="AB37" s="113" t="str">
        <f t="shared" si="12"/>
        <v>Y</v>
      </c>
      <c r="AC37" s="113">
        <f t="shared" si="2"/>
        <v>8</v>
      </c>
      <c r="AD37" s="113">
        <f t="shared" si="3"/>
        <v>10</v>
      </c>
      <c r="AE37" s="113">
        <f t="shared" si="13"/>
        <v>80</v>
      </c>
      <c r="AF37" s="113">
        <f t="shared" si="14"/>
        <v>3</v>
      </c>
      <c r="AG37" s="113" t="str">
        <f t="shared" si="15"/>
        <v>Y</v>
      </c>
      <c r="AH37" s="113">
        <f t="shared" si="4"/>
        <v>11.5</v>
      </c>
      <c r="AI37" s="113">
        <f t="shared" si="5"/>
        <v>12</v>
      </c>
      <c r="AJ37" s="113">
        <f t="shared" si="16"/>
        <v>95.83</v>
      </c>
      <c r="AK37" s="113">
        <f t="shared" si="17"/>
        <v>3</v>
      </c>
      <c r="AL37" s="113" t="str">
        <f t="shared" si="18"/>
        <v>Y</v>
      </c>
      <c r="AM37" s="113">
        <f t="shared" si="6"/>
        <v>14</v>
      </c>
      <c r="AN37" s="113">
        <f t="shared" si="7"/>
        <v>15</v>
      </c>
      <c r="AO37" s="113">
        <f t="shared" si="19"/>
        <v>93.33</v>
      </c>
      <c r="AP37" s="113">
        <f t="shared" si="20"/>
        <v>3</v>
      </c>
      <c r="AQ37" s="113" t="str">
        <f t="shared" si="21"/>
        <v>Y</v>
      </c>
      <c r="AR37" s="113">
        <f t="shared" si="8"/>
        <v>16.5</v>
      </c>
      <c r="AS37" s="113">
        <f t="shared" si="9"/>
        <v>18</v>
      </c>
      <c r="AT37" s="113">
        <f t="shared" si="22"/>
        <v>91.67</v>
      </c>
      <c r="AU37" s="113">
        <f t="shared" si="23"/>
        <v>3</v>
      </c>
      <c r="AV37" s="113" t="str">
        <f t="shared" si="24"/>
        <v>Y</v>
      </c>
    </row>
    <row r="38" spans="1:48" s="70" customFormat="1" x14ac:dyDescent="0.25">
      <c r="A38" s="214">
        <v>23</v>
      </c>
      <c r="B38" s="215">
        <v>2200820100024</v>
      </c>
      <c r="C38" s="216" t="s">
        <v>330</v>
      </c>
      <c r="D38" s="112">
        <v>0</v>
      </c>
      <c r="E38" s="112">
        <v>0</v>
      </c>
      <c r="F38" s="112"/>
      <c r="G38" s="112">
        <v>2</v>
      </c>
      <c r="H38" s="112">
        <v>0</v>
      </c>
      <c r="I38" s="112"/>
      <c r="J38" s="23"/>
      <c r="K38" s="217">
        <v>1</v>
      </c>
      <c r="L38" s="217">
        <v>3</v>
      </c>
      <c r="M38" s="217"/>
      <c r="N38" s="217"/>
      <c r="O38" s="217">
        <v>3.5</v>
      </c>
      <c r="P38" s="217">
        <v>3</v>
      </c>
      <c r="Q38" s="23"/>
      <c r="R38" s="113">
        <v>8</v>
      </c>
      <c r="S38" s="113">
        <v>10</v>
      </c>
      <c r="T38" s="113">
        <v>10</v>
      </c>
      <c r="U38" s="113">
        <v>9</v>
      </c>
      <c r="V38" s="113">
        <v>9</v>
      </c>
      <c r="W38" s="93"/>
      <c r="X38" s="113">
        <f t="shared" si="0"/>
        <v>10</v>
      </c>
      <c r="Y38" s="113">
        <f t="shared" si="1"/>
        <v>15</v>
      </c>
      <c r="Z38" s="113">
        <f t="shared" si="10"/>
        <v>66.67</v>
      </c>
      <c r="AA38" s="113">
        <f t="shared" si="11"/>
        <v>3</v>
      </c>
      <c r="AB38" s="113" t="str">
        <f t="shared" si="12"/>
        <v>Y</v>
      </c>
      <c r="AC38" s="113">
        <f t="shared" si="2"/>
        <v>10</v>
      </c>
      <c r="AD38" s="113">
        <f t="shared" si="3"/>
        <v>15</v>
      </c>
      <c r="AE38" s="113">
        <f t="shared" si="13"/>
        <v>66.67</v>
      </c>
      <c r="AF38" s="113">
        <f t="shared" si="14"/>
        <v>3</v>
      </c>
      <c r="AG38" s="113" t="str">
        <f t="shared" si="15"/>
        <v>Y</v>
      </c>
      <c r="AH38" s="113">
        <f t="shared" si="4"/>
        <v>11</v>
      </c>
      <c r="AI38" s="113">
        <f t="shared" si="5"/>
        <v>12</v>
      </c>
      <c r="AJ38" s="113">
        <f t="shared" si="16"/>
        <v>91.67</v>
      </c>
      <c r="AK38" s="113">
        <f t="shared" si="17"/>
        <v>3</v>
      </c>
      <c r="AL38" s="113" t="str">
        <f t="shared" si="18"/>
        <v>Y</v>
      </c>
      <c r="AM38" s="113">
        <f t="shared" si="6"/>
        <v>9</v>
      </c>
      <c r="AN38" s="113">
        <f t="shared" si="7"/>
        <v>10</v>
      </c>
      <c r="AO38" s="113">
        <f t="shared" si="19"/>
        <v>90</v>
      </c>
      <c r="AP38" s="113">
        <f t="shared" si="20"/>
        <v>3</v>
      </c>
      <c r="AQ38" s="113" t="str">
        <f t="shared" si="21"/>
        <v>Y</v>
      </c>
      <c r="AR38" s="113">
        <f t="shared" si="8"/>
        <v>18.5</v>
      </c>
      <c r="AS38" s="113">
        <f t="shared" si="9"/>
        <v>18</v>
      </c>
      <c r="AT38" s="113">
        <f t="shared" si="22"/>
        <v>102.78</v>
      </c>
      <c r="AU38" s="113">
        <f t="shared" si="23"/>
        <v>3</v>
      </c>
      <c r="AV38" s="113" t="str">
        <f t="shared" si="24"/>
        <v>Y</v>
      </c>
    </row>
    <row r="39" spans="1:48" s="70" customFormat="1" x14ac:dyDescent="0.25">
      <c r="A39" s="214">
        <v>24</v>
      </c>
      <c r="B39" s="215">
        <v>2200820100025</v>
      </c>
      <c r="C39" s="216" t="s">
        <v>331</v>
      </c>
      <c r="D39" s="112">
        <v>0</v>
      </c>
      <c r="E39" s="112">
        <v>0</v>
      </c>
      <c r="F39" s="112">
        <v>1</v>
      </c>
      <c r="G39" s="112">
        <v>3</v>
      </c>
      <c r="H39" s="112">
        <v>2</v>
      </c>
      <c r="I39" s="112">
        <v>1</v>
      </c>
      <c r="J39" s="23"/>
      <c r="K39" s="217">
        <v>1</v>
      </c>
      <c r="L39" s="217">
        <v>3</v>
      </c>
      <c r="M39" s="217">
        <v>0</v>
      </c>
      <c r="N39" s="217">
        <v>1.5</v>
      </c>
      <c r="O39" s="217">
        <v>0</v>
      </c>
      <c r="P39" s="217">
        <v>1</v>
      </c>
      <c r="Q39" s="23"/>
      <c r="R39" s="113">
        <v>8</v>
      </c>
      <c r="S39" s="113">
        <v>10</v>
      </c>
      <c r="T39" s="113">
        <v>10</v>
      </c>
      <c r="U39" s="113">
        <v>5</v>
      </c>
      <c r="V39" s="113">
        <v>10</v>
      </c>
      <c r="W39" s="93"/>
      <c r="X39" s="113">
        <f t="shared" si="0"/>
        <v>11</v>
      </c>
      <c r="Y39" s="113">
        <f t="shared" si="1"/>
        <v>15</v>
      </c>
      <c r="Z39" s="113">
        <f t="shared" si="10"/>
        <v>73.33</v>
      </c>
      <c r="AA39" s="113">
        <f t="shared" si="11"/>
        <v>3</v>
      </c>
      <c r="AB39" s="113" t="str">
        <f t="shared" si="12"/>
        <v>Y</v>
      </c>
      <c r="AC39" s="113">
        <f t="shared" si="2"/>
        <v>12</v>
      </c>
      <c r="AD39" s="113">
        <f t="shared" si="3"/>
        <v>15</v>
      </c>
      <c r="AE39" s="113">
        <f t="shared" si="13"/>
        <v>80</v>
      </c>
      <c r="AF39" s="113">
        <f t="shared" si="14"/>
        <v>3</v>
      </c>
      <c r="AG39" s="113" t="str">
        <f t="shared" si="15"/>
        <v>Y</v>
      </c>
      <c r="AH39" s="113">
        <f t="shared" si="4"/>
        <v>12.5</v>
      </c>
      <c r="AI39" s="113">
        <f t="shared" si="5"/>
        <v>15</v>
      </c>
      <c r="AJ39" s="113">
        <f t="shared" si="16"/>
        <v>83.33</v>
      </c>
      <c r="AK39" s="113">
        <f t="shared" si="17"/>
        <v>3</v>
      </c>
      <c r="AL39" s="113" t="str">
        <f t="shared" si="18"/>
        <v>Y</v>
      </c>
      <c r="AM39" s="113">
        <f t="shared" si="6"/>
        <v>7</v>
      </c>
      <c r="AN39" s="113">
        <f t="shared" si="7"/>
        <v>15</v>
      </c>
      <c r="AO39" s="113">
        <f t="shared" si="19"/>
        <v>46.67</v>
      </c>
      <c r="AP39" s="113">
        <f t="shared" si="20"/>
        <v>2</v>
      </c>
      <c r="AQ39" s="113" t="str">
        <f t="shared" si="21"/>
        <v>N</v>
      </c>
      <c r="AR39" s="113">
        <f t="shared" si="8"/>
        <v>14</v>
      </c>
      <c r="AS39" s="113">
        <f t="shared" si="9"/>
        <v>20</v>
      </c>
      <c r="AT39" s="113">
        <f t="shared" si="22"/>
        <v>70</v>
      </c>
      <c r="AU39" s="113">
        <f t="shared" si="23"/>
        <v>3</v>
      </c>
      <c r="AV39" s="113" t="str">
        <f t="shared" si="24"/>
        <v>Y</v>
      </c>
    </row>
    <row r="40" spans="1:48" s="70" customFormat="1" x14ac:dyDescent="0.25">
      <c r="A40" s="214">
        <v>25</v>
      </c>
      <c r="B40" s="215">
        <v>2200820100026</v>
      </c>
      <c r="C40" s="216" t="s">
        <v>332</v>
      </c>
      <c r="D40" s="112">
        <v>1</v>
      </c>
      <c r="E40" s="112">
        <v>3</v>
      </c>
      <c r="F40" s="112">
        <v>3</v>
      </c>
      <c r="G40" s="112">
        <v>4</v>
      </c>
      <c r="H40" s="112">
        <v>1.5</v>
      </c>
      <c r="I40" s="112">
        <v>4</v>
      </c>
      <c r="J40" s="23"/>
      <c r="K40" s="217">
        <v>2</v>
      </c>
      <c r="L40" s="217">
        <v>3</v>
      </c>
      <c r="M40" s="217">
        <v>3</v>
      </c>
      <c r="N40" s="217">
        <v>4</v>
      </c>
      <c r="O40" s="217">
        <v>4</v>
      </c>
      <c r="P40" s="217">
        <v>3.5</v>
      </c>
      <c r="Q40" s="23"/>
      <c r="R40" s="113">
        <v>8</v>
      </c>
      <c r="S40" s="113">
        <v>8</v>
      </c>
      <c r="T40" s="113">
        <v>8</v>
      </c>
      <c r="U40" s="113">
        <v>10</v>
      </c>
      <c r="V40" s="113">
        <v>8</v>
      </c>
      <c r="W40" s="93"/>
      <c r="X40" s="113">
        <f t="shared" si="0"/>
        <v>13</v>
      </c>
      <c r="Y40" s="113">
        <f t="shared" si="1"/>
        <v>15</v>
      </c>
      <c r="Z40" s="113">
        <f t="shared" si="10"/>
        <v>86.67</v>
      </c>
      <c r="AA40" s="113">
        <f t="shared" si="11"/>
        <v>3</v>
      </c>
      <c r="AB40" s="113" t="str">
        <f t="shared" si="12"/>
        <v>Y</v>
      </c>
      <c r="AC40" s="113">
        <f t="shared" si="2"/>
        <v>12.5</v>
      </c>
      <c r="AD40" s="113">
        <f t="shared" si="3"/>
        <v>15</v>
      </c>
      <c r="AE40" s="113">
        <f t="shared" si="13"/>
        <v>83.33</v>
      </c>
      <c r="AF40" s="113">
        <f t="shared" si="14"/>
        <v>3</v>
      </c>
      <c r="AG40" s="113" t="str">
        <f t="shared" si="15"/>
        <v>Y</v>
      </c>
      <c r="AH40" s="113">
        <f t="shared" si="4"/>
        <v>14</v>
      </c>
      <c r="AI40" s="113">
        <f t="shared" si="5"/>
        <v>15</v>
      </c>
      <c r="AJ40" s="113">
        <f t="shared" si="16"/>
        <v>93.33</v>
      </c>
      <c r="AK40" s="113">
        <f t="shared" si="17"/>
        <v>3</v>
      </c>
      <c r="AL40" s="113" t="str">
        <f t="shared" si="18"/>
        <v>Y</v>
      </c>
      <c r="AM40" s="113">
        <f t="shared" si="6"/>
        <v>17</v>
      </c>
      <c r="AN40" s="113">
        <f t="shared" si="7"/>
        <v>15</v>
      </c>
      <c r="AO40" s="113">
        <f t="shared" si="19"/>
        <v>113.33</v>
      </c>
      <c r="AP40" s="113">
        <f t="shared" si="20"/>
        <v>3</v>
      </c>
      <c r="AQ40" s="113" t="str">
        <f t="shared" si="21"/>
        <v>Y</v>
      </c>
      <c r="AR40" s="113">
        <f t="shared" si="8"/>
        <v>21.5</v>
      </c>
      <c r="AS40" s="113">
        <f t="shared" si="9"/>
        <v>20</v>
      </c>
      <c r="AT40" s="113">
        <f t="shared" si="22"/>
        <v>107.5</v>
      </c>
      <c r="AU40" s="113">
        <f t="shared" si="23"/>
        <v>3</v>
      </c>
      <c r="AV40" s="113" t="str">
        <f t="shared" si="24"/>
        <v>Y</v>
      </c>
    </row>
    <row r="41" spans="1:48" s="70" customFormat="1" x14ac:dyDescent="0.25">
      <c r="A41" s="214">
        <v>26</v>
      </c>
      <c r="B41" s="215">
        <v>2200820100027</v>
      </c>
      <c r="C41" s="216" t="s">
        <v>333</v>
      </c>
      <c r="D41" s="112">
        <v>0</v>
      </c>
      <c r="E41" s="112"/>
      <c r="F41" s="112">
        <v>1</v>
      </c>
      <c r="G41" s="112">
        <v>0</v>
      </c>
      <c r="H41" s="112">
        <v>0</v>
      </c>
      <c r="I41" s="112">
        <v>2</v>
      </c>
      <c r="J41" s="23"/>
      <c r="K41" s="217">
        <v>1</v>
      </c>
      <c r="L41" s="217">
        <v>0</v>
      </c>
      <c r="M41" s="217">
        <v>0</v>
      </c>
      <c r="N41" s="217"/>
      <c r="O41" s="217"/>
      <c r="P41" s="217">
        <v>1.5</v>
      </c>
      <c r="Q41" s="23"/>
      <c r="R41" s="113">
        <v>10</v>
      </c>
      <c r="S41" s="113">
        <v>9</v>
      </c>
      <c r="T41" s="113">
        <v>9</v>
      </c>
      <c r="U41" s="113">
        <v>9</v>
      </c>
      <c r="V41" s="113">
        <v>9</v>
      </c>
      <c r="W41" s="93"/>
      <c r="X41" s="113">
        <f t="shared" si="0"/>
        <v>10</v>
      </c>
      <c r="Y41" s="113">
        <f t="shared" si="1"/>
        <v>15</v>
      </c>
      <c r="Z41" s="113">
        <f t="shared" si="10"/>
        <v>66.67</v>
      </c>
      <c r="AA41" s="113">
        <f t="shared" si="11"/>
        <v>3</v>
      </c>
      <c r="AB41" s="113" t="str">
        <f t="shared" si="12"/>
        <v>Y</v>
      </c>
      <c r="AC41" s="113">
        <f t="shared" si="2"/>
        <v>9</v>
      </c>
      <c r="AD41" s="113">
        <f t="shared" si="3"/>
        <v>13</v>
      </c>
      <c r="AE41" s="113">
        <f t="shared" si="13"/>
        <v>69.23</v>
      </c>
      <c r="AF41" s="113">
        <f t="shared" si="14"/>
        <v>3</v>
      </c>
      <c r="AG41" s="113" t="str">
        <f t="shared" si="15"/>
        <v>Y</v>
      </c>
      <c r="AH41" s="113">
        <f t="shared" si="4"/>
        <v>10</v>
      </c>
      <c r="AI41" s="113">
        <f t="shared" si="5"/>
        <v>12</v>
      </c>
      <c r="AJ41" s="113">
        <f t="shared" si="16"/>
        <v>83.33</v>
      </c>
      <c r="AK41" s="113">
        <f t="shared" si="17"/>
        <v>3</v>
      </c>
      <c r="AL41" s="113" t="str">
        <f t="shared" si="18"/>
        <v>Y</v>
      </c>
      <c r="AM41" s="113">
        <f t="shared" si="6"/>
        <v>12</v>
      </c>
      <c r="AN41" s="113">
        <f t="shared" si="7"/>
        <v>15</v>
      </c>
      <c r="AO41" s="113">
        <f t="shared" si="19"/>
        <v>80</v>
      </c>
      <c r="AP41" s="113">
        <f t="shared" si="20"/>
        <v>3</v>
      </c>
      <c r="AQ41" s="113" t="str">
        <f t="shared" si="21"/>
        <v>Y</v>
      </c>
      <c r="AR41" s="113">
        <f t="shared" si="8"/>
        <v>10.5</v>
      </c>
      <c r="AS41" s="113">
        <f t="shared" si="9"/>
        <v>17</v>
      </c>
      <c r="AT41" s="113">
        <f t="shared" si="22"/>
        <v>61.76</v>
      </c>
      <c r="AU41" s="113">
        <f t="shared" si="23"/>
        <v>3</v>
      </c>
      <c r="AV41" s="113" t="str">
        <f t="shared" si="24"/>
        <v>Y</v>
      </c>
    </row>
    <row r="42" spans="1:48" s="70" customFormat="1" x14ac:dyDescent="0.25">
      <c r="A42" s="214">
        <v>27</v>
      </c>
      <c r="B42" s="215">
        <v>2200820100028</v>
      </c>
      <c r="C42" s="216" t="s">
        <v>334</v>
      </c>
      <c r="D42" s="217">
        <v>1.5</v>
      </c>
      <c r="E42" s="217">
        <v>0.5</v>
      </c>
      <c r="F42" s="217">
        <v>0.5</v>
      </c>
      <c r="G42" s="217">
        <v>3</v>
      </c>
      <c r="H42" s="217">
        <v>0</v>
      </c>
      <c r="I42" s="217">
        <v>2.5</v>
      </c>
      <c r="J42" s="23"/>
      <c r="K42" s="217">
        <v>1</v>
      </c>
      <c r="L42" s="217">
        <v>1</v>
      </c>
      <c r="M42" s="217"/>
      <c r="N42" s="217"/>
      <c r="O42" s="217">
        <v>0</v>
      </c>
      <c r="P42" s="217">
        <v>1</v>
      </c>
      <c r="Q42" s="23"/>
      <c r="R42" s="113">
        <v>10</v>
      </c>
      <c r="S42" s="113">
        <v>10</v>
      </c>
      <c r="T42" s="113">
        <v>8</v>
      </c>
      <c r="U42" s="113">
        <v>9</v>
      </c>
      <c r="V42" s="113">
        <v>9</v>
      </c>
      <c r="W42" s="93"/>
      <c r="X42" s="113">
        <f t="shared" si="0"/>
        <v>14.5</v>
      </c>
      <c r="Y42" s="113">
        <f t="shared" si="1"/>
        <v>15</v>
      </c>
      <c r="Z42" s="113">
        <f t="shared" si="10"/>
        <v>96.67</v>
      </c>
      <c r="AA42" s="113">
        <f t="shared" si="11"/>
        <v>3</v>
      </c>
      <c r="AB42" s="113" t="str">
        <f t="shared" si="12"/>
        <v>Y</v>
      </c>
      <c r="AC42" s="113">
        <f t="shared" si="2"/>
        <v>10.5</v>
      </c>
      <c r="AD42" s="113">
        <f t="shared" si="3"/>
        <v>15</v>
      </c>
      <c r="AE42" s="113">
        <f t="shared" si="13"/>
        <v>70</v>
      </c>
      <c r="AF42" s="113">
        <f t="shared" si="14"/>
        <v>3</v>
      </c>
      <c r="AG42" s="113" t="str">
        <f t="shared" si="15"/>
        <v>Y</v>
      </c>
      <c r="AH42" s="113">
        <f t="shared" si="4"/>
        <v>9</v>
      </c>
      <c r="AI42" s="113">
        <f t="shared" si="5"/>
        <v>12</v>
      </c>
      <c r="AJ42" s="113">
        <f t="shared" si="16"/>
        <v>75</v>
      </c>
      <c r="AK42" s="113">
        <f t="shared" si="17"/>
        <v>3</v>
      </c>
      <c r="AL42" s="113" t="str">
        <f t="shared" si="18"/>
        <v>Y</v>
      </c>
      <c r="AM42" s="113">
        <f t="shared" si="6"/>
        <v>12</v>
      </c>
      <c r="AN42" s="113">
        <f t="shared" si="7"/>
        <v>15</v>
      </c>
      <c r="AO42" s="113">
        <f t="shared" si="19"/>
        <v>80</v>
      </c>
      <c r="AP42" s="113">
        <f t="shared" si="20"/>
        <v>3</v>
      </c>
      <c r="AQ42" s="113" t="str">
        <f t="shared" si="21"/>
        <v>Y</v>
      </c>
      <c r="AR42" s="113">
        <f t="shared" si="8"/>
        <v>11</v>
      </c>
      <c r="AS42" s="113">
        <f t="shared" si="9"/>
        <v>18</v>
      </c>
      <c r="AT42" s="113">
        <f t="shared" si="22"/>
        <v>61.11</v>
      </c>
      <c r="AU42" s="113">
        <f t="shared" si="23"/>
        <v>3</v>
      </c>
      <c r="AV42" s="113" t="str">
        <f t="shared" si="24"/>
        <v>Y</v>
      </c>
    </row>
    <row r="43" spans="1:48" s="70" customFormat="1" x14ac:dyDescent="0.25">
      <c r="A43" s="214">
        <v>28</v>
      </c>
      <c r="B43" s="215">
        <v>2200820100029</v>
      </c>
      <c r="C43" s="216" t="s">
        <v>335</v>
      </c>
      <c r="D43" s="112">
        <v>0</v>
      </c>
      <c r="E43" s="112">
        <v>0</v>
      </c>
      <c r="F43" s="112">
        <v>1</v>
      </c>
      <c r="G43" s="112">
        <v>3</v>
      </c>
      <c r="H43" s="112">
        <v>2</v>
      </c>
      <c r="I43" s="112">
        <v>1</v>
      </c>
      <c r="J43" s="23"/>
      <c r="K43" s="217">
        <v>1.5</v>
      </c>
      <c r="L43" s="217">
        <v>3</v>
      </c>
      <c r="M43" s="217">
        <v>2</v>
      </c>
      <c r="N43" s="217">
        <v>2.5</v>
      </c>
      <c r="O43" s="217">
        <v>3</v>
      </c>
      <c r="P43" s="217">
        <v>1.5</v>
      </c>
      <c r="Q43" s="23"/>
      <c r="R43" s="113">
        <v>9</v>
      </c>
      <c r="S43" s="113">
        <v>9</v>
      </c>
      <c r="T43" s="113">
        <v>9</v>
      </c>
      <c r="U43" s="113">
        <v>9</v>
      </c>
      <c r="V43" s="113">
        <v>10</v>
      </c>
      <c r="W43" s="93"/>
      <c r="X43" s="113">
        <f t="shared" si="0"/>
        <v>12</v>
      </c>
      <c r="Y43" s="113">
        <f t="shared" si="1"/>
        <v>15</v>
      </c>
      <c r="Z43" s="113">
        <f t="shared" si="10"/>
        <v>80</v>
      </c>
      <c r="AA43" s="113">
        <f t="shared" si="11"/>
        <v>3</v>
      </c>
      <c r="AB43" s="113" t="str">
        <f t="shared" si="12"/>
        <v>Y</v>
      </c>
      <c r="AC43" s="113">
        <f t="shared" si="2"/>
        <v>11</v>
      </c>
      <c r="AD43" s="113">
        <f t="shared" si="3"/>
        <v>15</v>
      </c>
      <c r="AE43" s="113">
        <f t="shared" si="13"/>
        <v>73.33</v>
      </c>
      <c r="AF43" s="113">
        <f t="shared" si="14"/>
        <v>3</v>
      </c>
      <c r="AG43" s="113" t="str">
        <f t="shared" si="15"/>
        <v>Y</v>
      </c>
      <c r="AH43" s="113">
        <f t="shared" si="4"/>
        <v>13</v>
      </c>
      <c r="AI43" s="113">
        <f t="shared" si="5"/>
        <v>15</v>
      </c>
      <c r="AJ43" s="113">
        <f t="shared" si="16"/>
        <v>86.67</v>
      </c>
      <c r="AK43" s="113">
        <f t="shared" si="17"/>
        <v>3</v>
      </c>
      <c r="AL43" s="113" t="str">
        <f t="shared" si="18"/>
        <v>Y</v>
      </c>
      <c r="AM43" s="113">
        <f t="shared" si="6"/>
        <v>11</v>
      </c>
      <c r="AN43" s="113">
        <f t="shared" si="7"/>
        <v>15</v>
      </c>
      <c r="AO43" s="113">
        <f t="shared" si="19"/>
        <v>73.33</v>
      </c>
      <c r="AP43" s="113">
        <f t="shared" si="20"/>
        <v>3</v>
      </c>
      <c r="AQ43" s="113" t="str">
        <f t="shared" si="21"/>
        <v>Y</v>
      </c>
      <c r="AR43" s="113">
        <f t="shared" si="8"/>
        <v>19.5</v>
      </c>
      <c r="AS43" s="113">
        <f t="shared" si="9"/>
        <v>20</v>
      </c>
      <c r="AT43" s="113">
        <f t="shared" si="22"/>
        <v>97.5</v>
      </c>
      <c r="AU43" s="113">
        <f t="shared" si="23"/>
        <v>3</v>
      </c>
      <c r="AV43" s="113" t="str">
        <f t="shared" si="24"/>
        <v>Y</v>
      </c>
    </row>
    <row r="44" spans="1:48" s="70" customFormat="1" x14ac:dyDescent="0.25">
      <c r="A44" s="214">
        <v>29</v>
      </c>
      <c r="B44" s="215">
        <v>2200820100031</v>
      </c>
      <c r="C44" s="216" t="s">
        <v>336</v>
      </c>
      <c r="D44" s="112">
        <v>1</v>
      </c>
      <c r="E44" s="112">
        <v>3</v>
      </c>
      <c r="F44" s="112"/>
      <c r="G44" s="112"/>
      <c r="H44" s="112">
        <v>1</v>
      </c>
      <c r="I44" s="112">
        <v>2</v>
      </c>
      <c r="J44" s="23"/>
      <c r="K44" s="217">
        <v>0</v>
      </c>
      <c r="L44" s="217">
        <v>3</v>
      </c>
      <c r="M44" s="217">
        <v>1.5</v>
      </c>
      <c r="N44" s="217"/>
      <c r="O44" s="217">
        <v>4</v>
      </c>
      <c r="P44" s="217"/>
      <c r="Q44" s="23"/>
      <c r="R44" s="113">
        <v>9</v>
      </c>
      <c r="S44" s="113">
        <v>10</v>
      </c>
      <c r="T44" s="113">
        <v>10</v>
      </c>
      <c r="U44" s="113">
        <v>8</v>
      </c>
      <c r="V44" s="113">
        <v>10</v>
      </c>
      <c r="W44" s="93"/>
      <c r="X44" s="113">
        <f t="shared" si="0"/>
        <v>10</v>
      </c>
      <c r="Y44" s="113">
        <f t="shared" si="1"/>
        <v>12</v>
      </c>
      <c r="Z44" s="113">
        <f t="shared" si="10"/>
        <v>83.33</v>
      </c>
      <c r="AA44" s="113">
        <f t="shared" si="11"/>
        <v>3</v>
      </c>
      <c r="AB44" s="113" t="str">
        <f t="shared" si="12"/>
        <v>Y</v>
      </c>
      <c r="AC44" s="113">
        <f t="shared" si="2"/>
        <v>14</v>
      </c>
      <c r="AD44" s="113">
        <f t="shared" si="3"/>
        <v>15</v>
      </c>
      <c r="AE44" s="113">
        <f t="shared" si="13"/>
        <v>93.33</v>
      </c>
      <c r="AF44" s="113">
        <f t="shared" si="14"/>
        <v>3</v>
      </c>
      <c r="AG44" s="113" t="str">
        <f t="shared" si="15"/>
        <v>Y</v>
      </c>
      <c r="AH44" s="113">
        <f t="shared" si="4"/>
        <v>10</v>
      </c>
      <c r="AI44" s="113">
        <f t="shared" si="5"/>
        <v>12</v>
      </c>
      <c r="AJ44" s="113">
        <f t="shared" si="16"/>
        <v>83.33</v>
      </c>
      <c r="AK44" s="113">
        <f t="shared" si="17"/>
        <v>3</v>
      </c>
      <c r="AL44" s="113" t="str">
        <f t="shared" si="18"/>
        <v>Y</v>
      </c>
      <c r="AM44" s="113">
        <f t="shared" si="6"/>
        <v>10</v>
      </c>
      <c r="AN44" s="113">
        <f t="shared" si="7"/>
        <v>13</v>
      </c>
      <c r="AO44" s="113">
        <f t="shared" si="19"/>
        <v>76.92</v>
      </c>
      <c r="AP44" s="113">
        <f t="shared" si="20"/>
        <v>3</v>
      </c>
      <c r="AQ44" s="113" t="str">
        <f t="shared" si="21"/>
        <v>Y</v>
      </c>
      <c r="AR44" s="113">
        <f t="shared" si="8"/>
        <v>18.5</v>
      </c>
      <c r="AS44" s="113">
        <f t="shared" si="9"/>
        <v>17</v>
      </c>
      <c r="AT44" s="113">
        <f t="shared" si="22"/>
        <v>108.82</v>
      </c>
      <c r="AU44" s="113">
        <f t="shared" si="23"/>
        <v>3</v>
      </c>
      <c r="AV44" s="113" t="str">
        <f t="shared" si="24"/>
        <v>Y</v>
      </c>
    </row>
    <row r="45" spans="1:48" s="70" customFormat="1" x14ac:dyDescent="0.25">
      <c r="A45" s="214">
        <v>30</v>
      </c>
      <c r="B45" s="215">
        <v>2200820100032</v>
      </c>
      <c r="C45" s="216" t="s">
        <v>337</v>
      </c>
      <c r="D45" s="112">
        <v>1.5</v>
      </c>
      <c r="E45" s="112">
        <v>3</v>
      </c>
      <c r="F45" s="112">
        <v>3</v>
      </c>
      <c r="G45" s="112">
        <v>4</v>
      </c>
      <c r="H45" s="112">
        <v>4</v>
      </c>
      <c r="I45" s="112">
        <v>4</v>
      </c>
      <c r="J45" s="23"/>
      <c r="K45" s="217">
        <v>0.5</v>
      </c>
      <c r="L45" s="217">
        <v>3</v>
      </c>
      <c r="M45" s="217">
        <v>2.5</v>
      </c>
      <c r="N45" s="217">
        <v>4</v>
      </c>
      <c r="O45" s="217">
        <v>4</v>
      </c>
      <c r="P45" s="217">
        <v>2.5</v>
      </c>
      <c r="Q45" s="23"/>
      <c r="R45" s="113">
        <v>9</v>
      </c>
      <c r="S45" s="113">
        <v>9</v>
      </c>
      <c r="T45" s="113">
        <v>8</v>
      </c>
      <c r="U45" s="113">
        <v>9</v>
      </c>
      <c r="V45" s="113">
        <v>8</v>
      </c>
      <c r="W45" s="93"/>
      <c r="X45" s="113">
        <f t="shared" si="0"/>
        <v>14.5</v>
      </c>
      <c r="Y45" s="113">
        <f t="shared" si="1"/>
        <v>15</v>
      </c>
      <c r="Z45" s="113">
        <f t="shared" si="10"/>
        <v>96.67</v>
      </c>
      <c r="AA45" s="113">
        <f t="shared" si="11"/>
        <v>3</v>
      </c>
      <c r="AB45" s="113" t="str">
        <f t="shared" si="12"/>
        <v>Y</v>
      </c>
      <c r="AC45" s="113">
        <f t="shared" si="2"/>
        <v>16</v>
      </c>
      <c r="AD45" s="113">
        <f t="shared" si="3"/>
        <v>15</v>
      </c>
      <c r="AE45" s="113">
        <f t="shared" si="13"/>
        <v>106.67</v>
      </c>
      <c r="AF45" s="113">
        <f t="shared" si="14"/>
        <v>3</v>
      </c>
      <c r="AG45" s="113" t="str">
        <f t="shared" si="15"/>
        <v>Y</v>
      </c>
      <c r="AH45" s="113">
        <f t="shared" si="4"/>
        <v>12.5</v>
      </c>
      <c r="AI45" s="113">
        <f t="shared" si="5"/>
        <v>15</v>
      </c>
      <c r="AJ45" s="113">
        <f t="shared" si="16"/>
        <v>83.33</v>
      </c>
      <c r="AK45" s="113">
        <f t="shared" si="17"/>
        <v>3</v>
      </c>
      <c r="AL45" s="113" t="str">
        <f t="shared" si="18"/>
        <v>Y</v>
      </c>
      <c r="AM45" s="113">
        <f t="shared" si="6"/>
        <v>16</v>
      </c>
      <c r="AN45" s="113">
        <f t="shared" si="7"/>
        <v>15</v>
      </c>
      <c r="AO45" s="113">
        <f t="shared" si="19"/>
        <v>106.67</v>
      </c>
      <c r="AP45" s="113">
        <f t="shared" si="20"/>
        <v>3</v>
      </c>
      <c r="AQ45" s="113" t="str">
        <f t="shared" si="21"/>
        <v>Y</v>
      </c>
      <c r="AR45" s="113">
        <f t="shared" si="8"/>
        <v>20</v>
      </c>
      <c r="AS45" s="113">
        <f t="shared" si="9"/>
        <v>20</v>
      </c>
      <c r="AT45" s="113">
        <f t="shared" si="22"/>
        <v>100</v>
      </c>
      <c r="AU45" s="113">
        <f t="shared" si="23"/>
        <v>3</v>
      </c>
      <c r="AV45" s="113" t="str">
        <f t="shared" si="24"/>
        <v>Y</v>
      </c>
    </row>
    <row r="46" spans="1:48" s="70" customFormat="1" x14ac:dyDescent="0.25">
      <c r="A46" s="214">
        <v>31</v>
      </c>
      <c r="B46" s="215">
        <v>2200820100033</v>
      </c>
      <c r="C46" s="216" t="s">
        <v>338</v>
      </c>
      <c r="D46" s="112">
        <v>0</v>
      </c>
      <c r="E46" s="112"/>
      <c r="F46" s="112">
        <v>3</v>
      </c>
      <c r="G46" s="112">
        <v>2.5</v>
      </c>
      <c r="H46" s="112">
        <v>0</v>
      </c>
      <c r="I46" s="112">
        <v>2</v>
      </c>
      <c r="J46" s="23"/>
      <c r="K46" s="217">
        <v>0.5</v>
      </c>
      <c r="L46" s="217">
        <v>1</v>
      </c>
      <c r="M46" s="217">
        <v>0</v>
      </c>
      <c r="N46" s="217">
        <v>2</v>
      </c>
      <c r="O46" s="217">
        <v>3</v>
      </c>
      <c r="P46" s="217">
        <v>1.5</v>
      </c>
      <c r="Q46" s="23"/>
      <c r="R46" s="113">
        <v>10</v>
      </c>
      <c r="S46" s="113">
        <v>10</v>
      </c>
      <c r="T46" s="113">
        <v>10</v>
      </c>
      <c r="U46" s="113">
        <v>10</v>
      </c>
      <c r="V46" s="113">
        <v>8</v>
      </c>
      <c r="W46" s="93"/>
      <c r="X46" s="113">
        <f t="shared" si="0"/>
        <v>12.5</v>
      </c>
      <c r="Y46" s="113">
        <f t="shared" si="1"/>
        <v>15</v>
      </c>
      <c r="Z46" s="113">
        <f t="shared" si="10"/>
        <v>83.33</v>
      </c>
      <c r="AA46" s="113">
        <f t="shared" si="11"/>
        <v>3</v>
      </c>
      <c r="AB46" s="113" t="str">
        <f t="shared" si="12"/>
        <v>Y</v>
      </c>
      <c r="AC46" s="113">
        <f t="shared" si="2"/>
        <v>10</v>
      </c>
      <c r="AD46" s="113">
        <f t="shared" si="3"/>
        <v>13</v>
      </c>
      <c r="AE46" s="113">
        <f t="shared" si="13"/>
        <v>76.92</v>
      </c>
      <c r="AF46" s="113">
        <f t="shared" si="14"/>
        <v>3</v>
      </c>
      <c r="AG46" s="113" t="str">
        <f t="shared" si="15"/>
        <v>Y</v>
      </c>
      <c r="AH46" s="113">
        <f t="shared" si="4"/>
        <v>12.5</v>
      </c>
      <c r="AI46" s="113">
        <f t="shared" si="5"/>
        <v>15</v>
      </c>
      <c r="AJ46" s="113">
        <f t="shared" si="16"/>
        <v>83.33</v>
      </c>
      <c r="AK46" s="113">
        <f t="shared" si="17"/>
        <v>3</v>
      </c>
      <c r="AL46" s="113" t="str">
        <f t="shared" si="18"/>
        <v>Y</v>
      </c>
      <c r="AM46" s="113">
        <f t="shared" si="6"/>
        <v>15</v>
      </c>
      <c r="AN46" s="113">
        <f t="shared" si="7"/>
        <v>15</v>
      </c>
      <c r="AO46" s="113">
        <f t="shared" si="19"/>
        <v>100</v>
      </c>
      <c r="AP46" s="113">
        <f t="shared" si="20"/>
        <v>3</v>
      </c>
      <c r="AQ46" s="113" t="str">
        <f t="shared" si="21"/>
        <v>Y</v>
      </c>
      <c r="AR46" s="113">
        <f t="shared" si="8"/>
        <v>13.5</v>
      </c>
      <c r="AS46" s="113">
        <f t="shared" si="9"/>
        <v>20</v>
      </c>
      <c r="AT46" s="113">
        <f t="shared" si="22"/>
        <v>67.5</v>
      </c>
      <c r="AU46" s="113">
        <f t="shared" si="23"/>
        <v>3</v>
      </c>
      <c r="AV46" s="113" t="str">
        <f t="shared" si="24"/>
        <v>Y</v>
      </c>
    </row>
    <row r="47" spans="1:48" s="70" customFormat="1" x14ac:dyDescent="0.25">
      <c r="A47" s="214">
        <v>32</v>
      </c>
      <c r="B47" s="215">
        <v>2200820100034</v>
      </c>
      <c r="C47" s="216" t="s">
        <v>339</v>
      </c>
      <c r="D47" s="112">
        <v>0</v>
      </c>
      <c r="E47" s="112">
        <v>0.5</v>
      </c>
      <c r="F47" s="112">
        <v>0</v>
      </c>
      <c r="G47" s="112"/>
      <c r="H47" s="112">
        <v>0.5</v>
      </c>
      <c r="I47" s="112">
        <v>0.5</v>
      </c>
      <c r="J47" s="23"/>
      <c r="K47" s="217">
        <v>1</v>
      </c>
      <c r="L47" s="217">
        <v>1</v>
      </c>
      <c r="M47" s="217">
        <v>0.5</v>
      </c>
      <c r="N47" s="217">
        <v>0.5</v>
      </c>
      <c r="O47" s="217">
        <v>0.5</v>
      </c>
      <c r="P47" s="217"/>
      <c r="Q47" s="23"/>
      <c r="R47" s="113">
        <v>9</v>
      </c>
      <c r="S47" s="113">
        <v>10</v>
      </c>
      <c r="T47" s="113">
        <v>10</v>
      </c>
      <c r="U47" s="113">
        <v>9</v>
      </c>
      <c r="V47" s="113">
        <v>8</v>
      </c>
      <c r="W47" s="93"/>
      <c r="X47" s="113">
        <f t="shared" si="0"/>
        <v>9</v>
      </c>
      <c r="Y47" s="113">
        <f t="shared" si="1"/>
        <v>12</v>
      </c>
      <c r="Z47" s="113">
        <f t="shared" si="10"/>
        <v>75</v>
      </c>
      <c r="AA47" s="113">
        <f t="shared" si="11"/>
        <v>3</v>
      </c>
      <c r="AB47" s="113" t="str">
        <f t="shared" si="12"/>
        <v>Y</v>
      </c>
      <c r="AC47" s="113">
        <f t="shared" si="2"/>
        <v>11</v>
      </c>
      <c r="AD47" s="113">
        <f t="shared" si="3"/>
        <v>15</v>
      </c>
      <c r="AE47" s="113">
        <f t="shared" si="13"/>
        <v>73.33</v>
      </c>
      <c r="AF47" s="113">
        <f t="shared" si="14"/>
        <v>3</v>
      </c>
      <c r="AG47" s="113" t="str">
        <f t="shared" si="15"/>
        <v>Y</v>
      </c>
      <c r="AH47" s="113">
        <f t="shared" si="4"/>
        <v>11.5</v>
      </c>
      <c r="AI47" s="113">
        <f t="shared" si="5"/>
        <v>15</v>
      </c>
      <c r="AJ47" s="113">
        <f t="shared" si="16"/>
        <v>76.67</v>
      </c>
      <c r="AK47" s="113">
        <f t="shared" si="17"/>
        <v>3</v>
      </c>
      <c r="AL47" s="113" t="str">
        <f t="shared" si="18"/>
        <v>Y</v>
      </c>
      <c r="AM47" s="113">
        <f t="shared" si="6"/>
        <v>9.5</v>
      </c>
      <c r="AN47" s="113">
        <f t="shared" si="7"/>
        <v>15</v>
      </c>
      <c r="AO47" s="113">
        <f t="shared" si="19"/>
        <v>63.33</v>
      </c>
      <c r="AP47" s="113">
        <f t="shared" si="20"/>
        <v>3</v>
      </c>
      <c r="AQ47" s="113" t="str">
        <f t="shared" si="21"/>
        <v>Y</v>
      </c>
      <c r="AR47" s="113">
        <f t="shared" si="8"/>
        <v>10</v>
      </c>
      <c r="AS47" s="113">
        <f t="shared" si="9"/>
        <v>17</v>
      </c>
      <c r="AT47" s="113">
        <f t="shared" si="22"/>
        <v>58.82</v>
      </c>
      <c r="AU47" s="113">
        <f t="shared" si="23"/>
        <v>2</v>
      </c>
      <c r="AV47" s="113" t="str">
        <f t="shared" si="24"/>
        <v>N</v>
      </c>
    </row>
    <row r="48" spans="1:48" s="70" customFormat="1" x14ac:dyDescent="0.25">
      <c r="A48" s="214">
        <v>33</v>
      </c>
      <c r="B48" s="215">
        <v>2200820100036</v>
      </c>
      <c r="C48" s="216" t="s">
        <v>340</v>
      </c>
      <c r="D48" s="217">
        <v>1</v>
      </c>
      <c r="E48" s="217">
        <v>0</v>
      </c>
      <c r="F48" s="217">
        <v>0.5</v>
      </c>
      <c r="G48" s="217">
        <v>4</v>
      </c>
      <c r="H48" s="217">
        <v>1.5</v>
      </c>
      <c r="I48" s="217">
        <v>4</v>
      </c>
      <c r="J48" s="23"/>
      <c r="K48" s="217">
        <v>2</v>
      </c>
      <c r="L48" s="217">
        <v>3</v>
      </c>
      <c r="M48" s="217">
        <v>0</v>
      </c>
      <c r="N48" s="217"/>
      <c r="O48" s="217">
        <v>0</v>
      </c>
      <c r="P48" s="217">
        <v>1</v>
      </c>
      <c r="Q48" s="23"/>
      <c r="R48" s="113">
        <v>9</v>
      </c>
      <c r="S48" s="113">
        <v>9</v>
      </c>
      <c r="T48" s="113">
        <v>9</v>
      </c>
      <c r="U48" s="113">
        <v>10</v>
      </c>
      <c r="V48" s="113">
        <v>10</v>
      </c>
      <c r="W48" s="93"/>
      <c r="X48" s="113">
        <f t="shared" ref="X48:X79" si="25">SUMIFS(D48:V48,$D$13:$V$13,"=CO1")</f>
        <v>14</v>
      </c>
      <c r="Y48" s="113">
        <f t="shared" ref="Y48:Y79" si="26">(SUMIFS($D$15:$V$15,$D$13:$V$13,"=CO1")-SUMIFS($D$15:$V$15,$D$13:$V$13,"=CO1",D48:V48,""))</f>
        <v>15</v>
      </c>
      <c r="Z48" s="113">
        <f t="shared" si="10"/>
        <v>93.33</v>
      </c>
      <c r="AA48" s="113">
        <f t="shared" si="11"/>
        <v>3</v>
      </c>
      <c r="AB48" s="113" t="str">
        <f t="shared" si="12"/>
        <v>Y</v>
      </c>
      <c r="AC48" s="113">
        <f t="shared" ref="AC48:AC79" si="27">SUMIFS(D48:V48,$D$13:$V$13,"=CO2")</f>
        <v>10.5</v>
      </c>
      <c r="AD48" s="113">
        <f t="shared" ref="AD48:AD79" si="28">(SUMIFS($D$15:$V$15,$D$13:$V$13,"=CO2")-SUMIFS($D$15:$V$15,$D$13:$V$13,"=CO2",D48:V48,""))</f>
        <v>15</v>
      </c>
      <c r="AE48" s="113">
        <f t="shared" si="13"/>
        <v>70</v>
      </c>
      <c r="AF48" s="113">
        <f t="shared" si="14"/>
        <v>3</v>
      </c>
      <c r="AG48" s="113" t="str">
        <f t="shared" si="15"/>
        <v>Y</v>
      </c>
      <c r="AH48" s="113">
        <f t="shared" ref="AH48:AH79" si="29">SUMIFS(D48:V48,$D$13:$V$13,"=CO3")</f>
        <v>11</v>
      </c>
      <c r="AI48" s="113">
        <f t="shared" ref="AI48:AI79" si="30">(SUMIFS($D$15:$V$15,$D$13:$V$13,"=CO3")-SUMIFS($D$15:$V$15,$D$13:$V$13,"=CO3",D48:V48,""))</f>
        <v>12</v>
      </c>
      <c r="AJ48" s="113">
        <f t="shared" si="16"/>
        <v>91.67</v>
      </c>
      <c r="AK48" s="113">
        <f t="shared" si="17"/>
        <v>3</v>
      </c>
      <c r="AL48" s="113" t="str">
        <f t="shared" si="18"/>
        <v>Y</v>
      </c>
      <c r="AM48" s="113">
        <f t="shared" ref="AM48:AM79" si="31">SUMIFS(D48:V48,$D$13:$V$13,"=CO4")</f>
        <v>14.5</v>
      </c>
      <c r="AN48" s="113">
        <f t="shared" ref="AN48:AN79" si="32">(SUMIFS($D$15:$V$15,$D$13:$V$13,"=CO4")-SUMIFS($D$15:$V$15,$D$13:$V$13,"=CO4",D48:V48,""))</f>
        <v>15</v>
      </c>
      <c r="AO48" s="113">
        <f t="shared" si="19"/>
        <v>96.67</v>
      </c>
      <c r="AP48" s="113">
        <f t="shared" si="20"/>
        <v>3</v>
      </c>
      <c r="AQ48" s="113" t="str">
        <f t="shared" si="21"/>
        <v>Y</v>
      </c>
      <c r="AR48" s="113">
        <f t="shared" ref="AR48:AR79" si="33">SUMIFS(D48:V48,$D$13:$V$13,"=CO5")</f>
        <v>14</v>
      </c>
      <c r="AS48" s="113">
        <f t="shared" ref="AS48:AS79" si="34">(SUMIFS($D$15:$V$15,$D$13:$V$13,"=CO5")-SUMIFS($D$15:$V$15,$D$13:$V$13,"=CO5",D48:V48,""))</f>
        <v>20</v>
      </c>
      <c r="AT48" s="113">
        <f t="shared" si="22"/>
        <v>70</v>
      </c>
      <c r="AU48" s="113">
        <f t="shared" si="23"/>
        <v>3</v>
      </c>
      <c r="AV48" s="113" t="str">
        <f t="shared" si="24"/>
        <v>Y</v>
      </c>
    </row>
    <row r="49" spans="1:48" s="70" customFormat="1" x14ac:dyDescent="0.25">
      <c r="A49" s="214">
        <v>34</v>
      </c>
      <c r="B49" s="215">
        <v>2200820100037</v>
      </c>
      <c r="C49" s="216" t="s">
        <v>341</v>
      </c>
      <c r="D49" s="112">
        <v>1</v>
      </c>
      <c r="E49" s="112">
        <v>1</v>
      </c>
      <c r="F49" s="112">
        <v>2</v>
      </c>
      <c r="G49" s="112">
        <v>3</v>
      </c>
      <c r="H49" s="112">
        <v>4</v>
      </c>
      <c r="I49" s="112">
        <v>4</v>
      </c>
      <c r="J49" s="23"/>
      <c r="K49" s="217">
        <v>1</v>
      </c>
      <c r="L49" s="217">
        <v>2</v>
      </c>
      <c r="M49" s="217">
        <v>1</v>
      </c>
      <c r="N49" s="217">
        <v>4</v>
      </c>
      <c r="O49" s="217">
        <v>3.5</v>
      </c>
      <c r="P49" s="217">
        <v>1</v>
      </c>
      <c r="Q49" s="23"/>
      <c r="R49" s="113">
        <v>10</v>
      </c>
      <c r="S49" s="113">
        <v>10</v>
      </c>
      <c r="T49" s="113">
        <v>10</v>
      </c>
      <c r="U49" s="113">
        <v>10</v>
      </c>
      <c r="V49" s="113">
        <v>10</v>
      </c>
      <c r="W49" s="93"/>
      <c r="X49" s="113">
        <f t="shared" si="25"/>
        <v>14</v>
      </c>
      <c r="Y49" s="113">
        <f t="shared" si="26"/>
        <v>15</v>
      </c>
      <c r="Z49" s="113">
        <f t="shared" si="10"/>
        <v>93.33</v>
      </c>
      <c r="AA49" s="113">
        <f t="shared" si="11"/>
        <v>3</v>
      </c>
      <c r="AB49" s="113" t="str">
        <f t="shared" si="12"/>
        <v>Y</v>
      </c>
      <c r="AC49" s="113">
        <f t="shared" si="27"/>
        <v>15</v>
      </c>
      <c r="AD49" s="113">
        <f t="shared" si="28"/>
        <v>15</v>
      </c>
      <c r="AE49" s="113">
        <f t="shared" si="13"/>
        <v>100</v>
      </c>
      <c r="AF49" s="113">
        <f t="shared" si="14"/>
        <v>3</v>
      </c>
      <c r="AG49" s="113" t="str">
        <f t="shared" si="15"/>
        <v>Y</v>
      </c>
      <c r="AH49" s="113">
        <f t="shared" si="29"/>
        <v>15</v>
      </c>
      <c r="AI49" s="113">
        <f t="shared" si="30"/>
        <v>15</v>
      </c>
      <c r="AJ49" s="113">
        <f t="shared" si="16"/>
        <v>100</v>
      </c>
      <c r="AK49" s="113">
        <f t="shared" si="17"/>
        <v>3</v>
      </c>
      <c r="AL49" s="113" t="str">
        <f t="shared" si="18"/>
        <v>Y</v>
      </c>
      <c r="AM49" s="113">
        <f t="shared" si="31"/>
        <v>16</v>
      </c>
      <c r="AN49" s="113">
        <f t="shared" si="32"/>
        <v>15</v>
      </c>
      <c r="AO49" s="113">
        <f t="shared" si="19"/>
        <v>106.67</v>
      </c>
      <c r="AP49" s="113">
        <f t="shared" si="20"/>
        <v>3</v>
      </c>
      <c r="AQ49" s="113" t="str">
        <f t="shared" si="21"/>
        <v>Y</v>
      </c>
      <c r="AR49" s="113">
        <f t="shared" si="33"/>
        <v>17.5</v>
      </c>
      <c r="AS49" s="113">
        <f t="shared" si="34"/>
        <v>20</v>
      </c>
      <c r="AT49" s="113">
        <f t="shared" si="22"/>
        <v>87.5</v>
      </c>
      <c r="AU49" s="113">
        <f t="shared" si="23"/>
        <v>3</v>
      </c>
      <c r="AV49" s="113" t="str">
        <f t="shared" si="24"/>
        <v>Y</v>
      </c>
    </row>
    <row r="50" spans="1:48" s="70" customFormat="1" x14ac:dyDescent="0.25">
      <c r="A50" s="214">
        <v>35</v>
      </c>
      <c r="B50" s="215">
        <v>2200820100038</v>
      </c>
      <c r="C50" s="216" t="s">
        <v>342</v>
      </c>
      <c r="D50" s="112">
        <v>0</v>
      </c>
      <c r="E50" s="112">
        <v>0</v>
      </c>
      <c r="F50" s="112">
        <v>1</v>
      </c>
      <c r="G50" s="112">
        <v>3</v>
      </c>
      <c r="H50" s="112">
        <v>0</v>
      </c>
      <c r="I50" s="112">
        <v>1</v>
      </c>
      <c r="J50" s="23"/>
      <c r="K50" s="217">
        <v>1.5</v>
      </c>
      <c r="L50" s="217">
        <v>1</v>
      </c>
      <c r="M50" s="217">
        <v>1.5</v>
      </c>
      <c r="N50" s="217">
        <v>0.5</v>
      </c>
      <c r="O50" s="217">
        <v>1</v>
      </c>
      <c r="P50" s="217">
        <v>1.5</v>
      </c>
      <c r="Q50" s="23"/>
      <c r="R50" s="113">
        <v>10</v>
      </c>
      <c r="S50" s="113">
        <v>10</v>
      </c>
      <c r="T50" s="113">
        <v>9</v>
      </c>
      <c r="U50" s="113">
        <v>10</v>
      </c>
      <c r="V50" s="113">
        <v>8</v>
      </c>
      <c r="W50" s="93"/>
      <c r="X50" s="113">
        <f t="shared" si="25"/>
        <v>13</v>
      </c>
      <c r="Y50" s="113">
        <f t="shared" si="26"/>
        <v>15</v>
      </c>
      <c r="Z50" s="113">
        <f t="shared" si="10"/>
        <v>86.67</v>
      </c>
      <c r="AA50" s="113">
        <f t="shared" si="11"/>
        <v>3</v>
      </c>
      <c r="AB50" s="113" t="str">
        <f t="shared" si="12"/>
        <v>Y</v>
      </c>
      <c r="AC50" s="113">
        <f t="shared" si="27"/>
        <v>10</v>
      </c>
      <c r="AD50" s="113">
        <f t="shared" si="28"/>
        <v>15</v>
      </c>
      <c r="AE50" s="113">
        <f t="shared" si="13"/>
        <v>66.67</v>
      </c>
      <c r="AF50" s="113">
        <f t="shared" si="14"/>
        <v>3</v>
      </c>
      <c r="AG50" s="113" t="str">
        <f t="shared" si="15"/>
        <v>Y</v>
      </c>
      <c r="AH50" s="113">
        <f t="shared" si="29"/>
        <v>11</v>
      </c>
      <c r="AI50" s="113">
        <f t="shared" si="30"/>
        <v>15</v>
      </c>
      <c r="AJ50" s="113">
        <f t="shared" si="16"/>
        <v>73.33</v>
      </c>
      <c r="AK50" s="113">
        <f t="shared" si="17"/>
        <v>3</v>
      </c>
      <c r="AL50" s="113" t="str">
        <f t="shared" si="18"/>
        <v>Y</v>
      </c>
      <c r="AM50" s="113">
        <f t="shared" si="31"/>
        <v>12</v>
      </c>
      <c r="AN50" s="113">
        <f t="shared" si="32"/>
        <v>15</v>
      </c>
      <c r="AO50" s="113">
        <f t="shared" si="19"/>
        <v>80</v>
      </c>
      <c r="AP50" s="113">
        <f t="shared" si="20"/>
        <v>3</v>
      </c>
      <c r="AQ50" s="113" t="str">
        <f t="shared" si="21"/>
        <v>Y</v>
      </c>
      <c r="AR50" s="113">
        <f t="shared" si="33"/>
        <v>13</v>
      </c>
      <c r="AS50" s="113">
        <f t="shared" si="34"/>
        <v>20</v>
      </c>
      <c r="AT50" s="113">
        <f t="shared" si="22"/>
        <v>65</v>
      </c>
      <c r="AU50" s="113">
        <f t="shared" si="23"/>
        <v>3</v>
      </c>
      <c r="AV50" s="113" t="str">
        <f t="shared" si="24"/>
        <v>Y</v>
      </c>
    </row>
    <row r="51" spans="1:48" s="70" customFormat="1" x14ac:dyDescent="0.25">
      <c r="A51" s="214">
        <v>36</v>
      </c>
      <c r="B51" s="215">
        <v>2200820100039</v>
      </c>
      <c r="C51" s="216" t="s">
        <v>343</v>
      </c>
      <c r="D51" s="112">
        <v>1</v>
      </c>
      <c r="E51" s="112">
        <v>0</v>
      </c>
      <c r="F51" s="112">
        <v>1</v>
      </c>
      <c r="G51" s="112">
        <v>0</v>
      </c>
      <c r="H51" s="112">
        <v>0</v>
      </c>
      <c r="I51" s="112">
        <v>2</v>
      </c>
      <c r="J51" s="23"/>
      <c r="K51" s="217">
        <v>1</v>
      </c>
      <c r="L51" s="217">
        <v>0</v>
      </c>
      <c r="M51" s="217">
        <v>0</v>
      </c>
      <c r="N51" s="217"/>
      <c r="O51" s="217">
        <v>0</v>
      </c>
      <c r="P51" s="217">
        <v>0</v>
      </c>
      <c r="Q51" s="23"/>
      <c r="R51" s="113">
        <v>9</v>
      </c>
      <c r="S51" s="113">
        <v>10</v>
      </c>
      <c r="T51" s="113">
        <v>9</v>
      </c>
      <c r="U51" s="113">
        <v>9</v>
      </c>
      <c r="V51" s="113">
        <v>10</v>
      </c>
      <c r="W51" s="93"/>
      <c r="X51" s="113">
        <f t="shared" si="25"/>
        <v>10</v>
      </c>
      <c r="Y51" s="113">
        <f t="shared" si="26"/>
        <v>15</v>
      </c>
      <c r="Z51" s="113">
        <f t="shared" si="10"/>
        <v>66.67</v>
      </c>
      <c r="AA51" s="113">
        <f t="shared" si="11"/>
        <v>3</v>
      </c>
      <c r="AB51" s="113" t="str">
        <f t="shared" si="12"/>
        <v>Y</v>
      </c>
      <c r="AC51" s="113">
        <f t="shared" si="27"/>
        <v>10</v>
      </c>
      <c r="AD51" s="113">
        <f t="shared" si="28"/>
        <v>15</v>
      </c>
      <c r="AE51" s="113">
        <f t="shared" si="13"/>
        <v>66.67</v>
      </c>
      <c r="AF51" s="113">
        <f t="shared" si="14"/>
        <v>3</v>
      </c>
      <c r="AG51" s="113" t="str">
        <f t="shared" si="15"/>
        <v>Y</v>
      </c>
      <c r="AH51" s="113">
        <f t="shared" si="29"/>
        <v>10</v>
      </c>
      <c r="AI51" s="113">
        <f t="shared" si="30"/>
        <v>12</v>
      </c>
      <c r="AJ51" s="113">
        <f t="shared" si="16"/>
        <v>83.33</v>
      </c>
      <c r="AK51" s="113">
        <f t="shared" si="17"/>
        <v>3</v>
      </c>
      <c r="AL51" s="113" t="str">
        <f t="shared" si="18"/>
        <v>Y</v>
      </c>
      <c r="AM51" s="113">
        <f t="shared" si="31"/>
        <v>12</v>
      </c>
      <c r="AN51" s="113">
        <f t="shared" si="32"/>
        <v>15</v>
      </c>
      <c r="AO51" s="113">
        <f t="shared" si="19"/>
        <v>80</v>
      </c>
      <c r="AP51" s="113">
        <f t="shared" si="20"/>
        <v>3</v>
      </c>
      <c r="AQ51" s="113" t="str">
        <f t="shared" si="21"/>
        <v>Y</v>
      </c>
      <c r="AR51" s="113">
        <f t="shared" si="33"/>
        <v>10</v>
      </c>
      <c r="AS51" s="113">
        <f t="shared" si="34"/>
        <v>20</v>
      </c>
      <c r="AT51" s="113">
        <f t="shared" si="22"/>
        <v>50</v>
      </c>
      <c r="AU51" s="113">
        <f t="shared" si="23"/>
        <v>2</v>
      </c>
      <c r="AV51" s="113" t="str">
        <f t="shared" si="24"/>
        <v>N</v>
      </c>
    </row>
    <row r="52" spans="1:48" s="70" customFormat="1" x14ac:dyDescent="0.25">
      <c r="A52" s="214">
        <v>37</v>
      </c>
      <c r="B52" s="215">
        <v>2200820100040</v>
      </c>
      <c r="C52" s="216" t="s">
        <v>344</v>
      </c>
      <c r="D52" s="112">
        <v>0</v>
      </c>
      <c r="E52" s="112">
        <v>0</v>
      </c>
      <c r="F52" s="112">
        <v>3</v>
      </c>
      <c r="G52" s="112">
        <v>2</v>
      </c>
      <c r="H52" s="112">
        <v>0</v>
      </c>
      <c r="I52" s="112">
        <v>1</v>
      </c>
      <c r="J52" s="23"/>
      <c r="K52" s="217">
        <v>1.5</v>
      </c>
      <c r="L52" s="217">
        <v>1</v>
      </c>
      <c r="M52" s="217">
        <v>0.5</v>
      </c>
      <c r="N52" s="217"/>
      <c r="O52" s="217">
        <v>0</v>
      </c>
      <c r="P52" s="217">
        <v>1</v>
      </c>
      <c r="Q52" s="23"/>
      <c r="R52" s="113">
        <v>10</v>
      </c>
      <c r="S52" s="113">
        <v>10</v>
      </c>
      <c r="T52" s="113">
        <v>9</v>
      </c>
      <c r="U52" s="113">
        <v>9</v>
      </c>
      <c r="V52" s="113">
        <v>10</v>
      </c>
      <c r="W52" s="93"/>
      <c r="X52" s="113">
        <f t="shared" si="25"/>
        <v>12</v>
      </c>
      <c r="Y52" s="113">
        <f t="shared" si="26"/>
        <v>15</v>
      </c>
      <c r="Z52" s="113">
        <f t="shared" si="10"/>
        <v>80</v>
      </c>
      <c r="AA52" s="113">
        <f t="shared" si="11"/>
        <v>3</v>
      </c>
      <c r="AB52" s="113" t="str">
        <f t="shared" si="12"/>
        <v>Y</v>
      </c>
      <c r="AC52" s="113">
        <f t="shared" si="27"/>
        <v>10</v>
      </c>
      <c r="AD52" s="113">
        <f t="shared" si="28"/>
        <v>15</v>
      </c>
      <c r="AE52" s="113">
        <f t="shared" si="13"/>
        <v>66.67</v>
      </c>
      <c r="AF52" s="113">
        <f t="shared" si="14"/>
        <v>3</v>
      </c>
      <c r="AG52" s="113" t="str">
        <f t="shared" si="15"/>
        <v>Y</v>
      </c>
      <c r="AH52" s="113">
        <f t="shared" si="29"/>
        <v>10.5</v>
      </c>
      <c r="AI52" s="113">
        <f t="shared" si="30"/>
        <v>12</v>
      </c>
      <c r="AJ52" s="113">
        <f t="shared" si="16"/>
        <v>87.5</v>
      </c>
      <c r="AK52" s="113">
        <f t="shared" si="17"/>
        <v>3</v>
      </c>
      <c r="AL52" s="113" t="str">
        <f t="shared" si="18"/>
        <v>Y</v>
      </c>
      <c r="AM52" s="113">
        <f t="shared" si="31"/>
        <v>13</v>
      </c>
      <c r="AN52" s="113">
        <f t="shared" si="32"/>
        <v>15</v>
      </c>
      <c r="AO52" s="113">
        <f t="shared" si="19"/>
        <v>86.67</v>
      </c>
      <c r="AP52" s="113">
        <f t="shared" si="20"/>
        <v>3</v>
      </c>
      <c r="AQ52" s="113" t="str">
        <f t="shared" si="21"/>
        <v>Y</v>
      </c>
      <c r="AR52" s="113">
        <f t="shared" si="33"/>
        <v>12.5</v>
      </c>
      <c r="AS52" s="113">
        <f t="shared" si="34"/>
        <v>20</v>
      </c>
      <c r="AT52" s="113">
        <f t="shared" si="22"/>
        <v>62.5</v>
      </c>
      <c r="AU52" s="113">
        <f t="shared" si="23"/>
        <v>3</v>
      </c>
      <c r="AV52" s="113" t="str">
        <f t="shared" si="24"/>
        <v>Y</v>
      </c>
    </row>
    <row r="53" spans="1:48" s="70" customFormat="1" x14ac:dyDescent="0.25">
      <c r="A53" s="214">
        <v>38</v>
      </c>
      <c r="B53" s="215">
        <v>2200820100041</v>
      </c>
      <c r="C53" s="216" t="s">
        <v>345</v>
      </c>
      <c r="D53" s="112">
        <v>1</v>
      </c>
      <c r="E53" s="112">
        <v>3</v>
      </c>
      <c r="F53" s="112">
        <v>3</v>
      </c>
      <c r="G53" s="112">
        <v>3</v>
      </c>
      <c r="H53" s="112">
        <v>2</v>
      </c>
      <c r="I53" s="112">
        <v>4</v>
      </c>
      <c r="J53" s="23"/>
      <c r="K53" s="217">
        <v>1</v>
      </c>
      <c r="L53" s="217">
        <v>3</v>
      </c>
      <c r="M53" s="217">
        <v>2.5</v>
      </c>
      <c r="N53" s="217">
        <v>4</v>
      </c>
      <c r="O53" s="217">
        <v>4</v>
      </c>
      <c r="P53" s="217">
        <v>2</v>
      </c>
      <c r="Q53" s="23"/>
      <c r="R53" s="113">
        <v>9</v>
      </c>
      <c r="S53" s="113">
        <v>9</v>
      </c>
      <c r="T53" s="113">
        <v>9</v>
      </c>
      <c r="U53" s="113">
        <v>10</v>
      </c>
      <c r="V53" s="113">
        <v>10</v>
      </c>
      <c r="W53" s="93"/>
      <c r="X53" s="113">
        <f t="shared" si="25"/>
        <v>13</v>
      </c>
      <c r="Y53" s="113">
        <f t="shared" si="26"/>
        <v>15</v>
      </c>
      <c r="Z53" s="113">
        <f t="shared" si="10"/>
        <v>86.67</v>
      </c>
      <c r="AA53" s="113">
        <f t="shared" si="11"/>
        <v>3</v>
      </c>
      <c r="AB53" s="113" t="str">
        <f t="shared" si="12"/>
        <v>Y</v>
      </c>
      <c r="AC53" s="113">
        <f t="shared" si="27"/>
        <v>14</v>
      </c>
      <c r="AD53" s="113">
        <f t="shared" si="28"/>
        <v>15</v>
      </c>
      <c r="AE53" s="113">
        <f t="shared" si="13"/>
        <v>93.33</v>
      </c>
      <c r="AF53" s="113">
        <f t="shared" si="14"/>
        <v>3</v>
      </c>
      <c r="AG53" s="113" t="str">
        <f t="shared" si="15"/>
        <v>Y</v>
      </c>
      <c r="AH53" s="113">
        <f t="shared" si="29"/>
        <v>14</v>
      </c>
      <c r="AI53" s="113">
        <f t="shared" si="30"/>
        <v>15</v>
      </c>
      <c r="AJ53" s="113">
        <f t="shared" si="16"/>
        <v>93.33</v>
      </c>
      <c r="AK53" s="113">
        <f t="shared" si="17"/>
        <v>3</v>
      </c>
      <c r="AL53" s="113" t="str">
        <f t="shared" si="18"/>
        <v>Y</v>
      </c>
      <c r="AM53" s="113">
        <f t="shared" si="31"/>
        <v>17</v>
      </c>
      <c r="AN53" s="113">
        <f t="shared" si="32"/>
        <v>15</v>
      </c>
      <c r="AO53" s="113">
        <f t="shared" si="19"/>
        <v>113.33</v>
      </c>
      <c r="AP53" s="113">
        <f t="shared" si="20"/>
        <v>3</v>
      </c>
      <c r="AQ53" s="113" t="str">
        <f t="shared" si="21"/>
        <v>Y</v>
      </c>
      <c r="AR53" s="113">
        <f t="shared" si="33"/>
        <v>21.5</v>
      </c>
      <c r="AS53" s="113">
        <f t="shared" si="34"/>
        <v>20</v>
      </c>
      <c r="AT53" s="113">
        <f t="shared" si="22"/>
        <v>107.5</v>
      </c>
      <c r="AU53" s="113">
        <f t="shared" si="23"/>
        <v>3</v>
      </c>
      <c r="AV53" s="113" t="str">
        <f t="shared" si="24"/>
        <v>Y</v>
      </c>
    </row>
    <row r="54" spans="1:48" s="70" customFormat="1" x14ac:dyDescent="0.25">
      <c r="A54" s="214">
        <v>39</v>
      </c>
      <c r="B54" s="215">
        <v>2200820100042</v>
      </c>
      <c r="C54" s="216" t="s">
        <v>346</v>
      </c>
      <c r="D54" s="112"/>
      <c r="E54" s="112"/>
      <c r="F54" s="112">
        <v>2</v>
      </c>
      <c r="G54" s="112"/>
      <c r="H54" s="112">
        <v>0</v>
      </c>
      <c r="I54" s="112">
        <v>2</v>
      </c>
      <c r="J54" s="23"/>
      <c r="K54" s="217">
        <v>1</v>
      </c>
      <c r="L54" s="217"/>
      <c r="M54" s="217">
        <v>0</v>
      </c>
      <c r="N54" s="217"/>
      <c r="O54" s="217">
        <v>3.5</v>
      </c>
      <c r="P54" s="217">
        <v>0</v>
      </c>
      <c r="Q54" s="23"/>
      <c r="R54" s="113">
        <v>10</v>
      </c>
      <c r="S54" s="113">
        <v>10</v>
      </c>
      <c r="T54" s="113">
        <v>9</v>
      </c>
      <c r="U54" s="113">
        <v>10</v>
      </c>
      <c r="V54" s="113">
        <v>10</v>
      </c>
      <c r="W54" s="93"/>
      <c r="X54" s="113">
        <f t="shared" si="25"/>
        <v>10</v>
      </c>
      <c r="Y54" s="113">
        <f t="shared" si="26"/>
        <v>10</v>
      </c>
      <c r="Z54" s="113">
        <f t="shared" si="10"/>
        <v>100</v>
      </c>
      <c r="AA54" s="113">
        <f t="shared" si="11"/>
        <v>3</v>
      </c>
      <c r="AB54" s="113" t="str">
        <f t="shared" si="12"/>
        <v>Y</v>
      </c>
      <c r="AC54" s="113">
        <f t="shared" si="27"/>
        <v>10</v>
      </c>
      <c r="AD54" s="113">
        <f t="shared" si="28"/>
        <v>13</v>
      </c>
      <c r="AE54" s="113">
        <f t="shared" si="13"/>
        <v>76.92</v>
      </c>
      <c r="AF54" s="113">
        <f t="shared" si="14"/>
        <v>3</v>
      </c>
      <c r="AG54" s="113" t="str">
        <f t="shared" si="15"/>
        <v>Y</v>
      </c>
      <c r="AH54" s="113">
        <f t="shared" si="29"/>
        <v>10</v>
      </c>
      <c r="AI54" s="113">
        <f t="shared" si="30"/>
        <v>12</v>
      </c>
      <c r="AJ54" s="113">
        <f t="shared" si="16"/>
        <v>83.33</v>
      </c>
      <c r="AK54" s="113">
        <f t="shared" si="17"/>
        <v>3</v>
      </c>
      <c r="AL54" s="113" t="str">
        <f t="shared" si="18"/>
        <v>Y</v>
      </c>
      <c r="AM54" s="113">
        <f t="shared" si="31"/>
        <v>14</v>
      </c>
      <c r="AN54" s="113">
        <f t="shared" si="32"/>
        <v>15</v>
      </c>
      <c r="AO54" s="113">
        <f t="shared" si="19"/>
        <v>93.33</v>
      </c>
      <c r="AP54" s="113">
        <f t="shared" si="20"/>
        <v>3</v>
      </c>
      <c r="AQ54" s="113" t="str">
        <f t="shared" si="21"/>
        <v>Y</v>
      </c>
      <c r="AR54" s="113">
        <f t="shared" si="33"/>
        <v>13.5</v>
      </c>
      <c r="AS54" s="113">
        <f t="shared" si="34"/>
        <v>18</v>
      </c>
      <c r="AT54" s="113">
        <f t="shared" si="22"/>
        <v>75</v>
      </c>
      <c r="AU54" s="113">
        <f t="shared" si="23"/>
        <v>3</v>
      </c>
      <c r="AV54" s="113" t="str">
        <f t="shared" si="24"/>
        <v>Y</v>
      </c>
    </row>
    <row r="55" spans="1:48" s="70" customFormat="1" x14ac:dyDescent="0.25">
      <c r="A55" s="214">
        <v>40</v>
      </c>
      <c r="B55" s="215">
        <v>2200820100043</v>
      </c>
      <c r="C55" s="216" t="s">
        <v>347</v>
      </c>
      <c r="D55" s="217">
        <v>1</v>
      </c>
      <c r="E55" s="217"/>
      <c r="F55" s="217">
        <v>1.5</v>
      </c>
      <c r="G55" s="217">
        <v>2.5</v>
      </c>
      <c r="H55" s="217">
        <v>0</v>
      </c>
      <c r="I55" s="217">
        <v>4</v>
      </c>
      <c r="J55" s="23"/>
      <c r="K55" s="217">
        <v>0</v>
      </c>
      <c r="L55" s="217">
        <v>3</v>
      </c>
      <c r="M55" s="217">
        <v>1</v>
      </c>
      <c r="N55" s="217">
        <v>0</v>
      </c>
      <c r="O55" s="217">
        <v>3.5</v>
      </c>
      <c r="P55" s="217">
        <v>2.5</v>
      </c>
      <c r="Q55" s="23"/>
      <c r="R55" s="113">
        <v>9</v>
      </c>
      <c r="S55" s="113">
        <v>10</v>
      </c>
      <c r="T55" s="113">
        <v>9</v>
      </c>
      <c r="U55" s="113">
        <v>10</v>
      </c>
      <c r="V55" s="113">
        <v>10</v>
      </c>
      <c r="W55" s="93"/>
      <c r="X55" s="113">
        <f t="shared" si="25"/>
        <v>12.5</v>
      </c>
      <c r="Y55" s="113">
        <f t="shared" si="26"/>
        <v>15</v>
      </c>
      <c r="Z55" s="113">
        <f t="shared" si="10"/>
        <v>83.33</v>
      </c>
      <c r="AA55" s="113">
        <f t="shared" si="11"/>
        <v>3</v>
      </c>
      <c r="AB55" s="113" t="str">
        <f t="shared" si="12"/>
        <v>Y</v>
      </c>
      <c r="AC55" s="113">
        <f t="shared" si="27"/>
        <v>10</v>
      </c>
      <c r="AD55" s="113">
        <f t="shared" si="28"/>
        <v>13</v>
      </c>
      <c r="AE55" s="113">
        <f t="shared" si="13"/>
        <v>76.92</v>
      </c>
      <c r="AF55" s="113">
        <f t="shared" si="14"/>
        <v>3</v>
      </c>
      <c r="AG55" s="113" t="str">
        <f t="shared" si="15"/>
        <v>Y</v>
      </c>
      <c r="AH55" s="113">
        <f t="shared" si="29"/>
        <v>9</v>
      </c>
      <c r="AI55" s="113">
        <f t="shared" si="30"/>
        <v>15</v>
      </c>
      <c r="AJ55" s="113">
        <f t="shared" si="16"/>
        <v>60</v>
      </c>
      <c r="AK55" s="113">
        <f t="shared" si="17"/>
        <v>3</v>
      </c>
      <c r="AL55" s="113" t="str">
        <f t="shared" si="18"/>
        <v>Y</v>
      </c>
      <c r="AM55" s="113">
        <f t="shared" si="31"/>
        <v>15.5</v>
      </c>
      <c r="AN55" s="113">
        <f t="shared" si="32"/>
        <v>15</v>
      </c>
      <c r="AO55" s="113">
        <f t="shared" si="19"/>
        <v>103.33</v>
      </c>
      <c r="AP55" s="113">
        <f t="shared" si="20"/>
        <v>3</v>
      </c>
      <c r="AQ55" s="113" t="str">
        <f t="shared" si="21"/>
        <v>Y</v>
      </c>
      <c r="AR55" s="113">
        <f t="shared" si="33"/>
        <v>20</v>
      </c>
      <c r="AS55" s="113">
        <f t="shared" si="34"/>
        <v>20</v>
      </c>
      <c r="AT55" s="113">
        <f t="shared" si="22"/>
        <v>100</v>
      </c>
      <c r="AU55" s="113">
        <f t="shared" si="23"/>
        <v>3</v>
      </c>
      <c r="AV55" s="113" t="str">
        <f t="shared" si="24"/>
        <v>Y</v>
      </c>
    </row>
    <row r="56" spans="1:48" s="70" customFormat="1" x14ac:dyDescent="0.25">
      <c r="A56" s="214">
        <v>41</v>
      </c>
      <c r="B56" s="215">
        <v>2200820100044</v>
      </c>
      <c r="C56" s="216" t="s">
        <v>348</v>
      </c>
      <c r="D56" s="112">
        <v>1</v>
      </c>
      <c r="E56" s="112">
        <v>3</v>
      </c>
      <c r="F56" s="112">
        <v>3</v>
      </c>
      <c r="G56" s="112">
        <v>2.5</v>
      </c>
      <c r="H56" s="112">
        <v>0</v>
      </c>
      <c r="I56" s="112">
        <v>4</v>
      </c>
      <c r="J56" s="23"/>
      <c r="K56" s="217">
        <v>1.5</v>
      </c>
      <c r="L56" s="217">
        <v>3</v>
      </c>
      <c r="M56" s="217">
        <v>1</v>
      </c>
      <c r="N56" s="217">
        <v>4</v>
      </c>
      <c r="O56" s="217">
        <v>4</v>
      </c>
      <c r="P56" s="217"/>
      <c r="Q56" s="23"/>
      <c r="R56" s="113">
        <v>10</v>
      </c>
      <c r="S56" s="113">
        <v>10</v>
      </c>
      <c r="T56" s="113">
        <v>9</v>
      </c>
      <c r="U56" s="113">
        <v>10</v>
      </c>
      <c r="V56" s="113">
        <v>10</v>
      </c>
      <c r="W56" s="93"/>
      <c r="X56" s="113">
        <f t="shared" si="25"/>
        <v>13.5</v>
      </c>
      <c r="Y56" s="113">
        <f t="shared" si="26"/>
        <v>15</v>
      </c>
      <c r="Z56" s="113">
        <f t="shared" si="10"/>
        <v>90</v>
      </c>
      <c r="AA56" s="113">
        <f t="shared" si="11"/>
        <v>3</v>
      </c>
      <c r="AB56" s="113" t="str">
        <f t="shared" si="12"/>
        <v>Y</v>
      </c>
      <c r="AC56" s="113">
        <f t="shared" si="27"/>
        <v>13</v>
      </c>
      <c r="AD56" s="113">
        <f t="shared" si="28"/>
        <v>15</v>
      </c>
      <c r="AE56" s="113">
        <f t="shared" si="13"/>
        <v>86.67</v>
      </c>
      <c r="AF56" s="113">
        <f t="shared" si="14"/>
        <v>3</v>
      </c>
      <c r="AG56" s="113" t="str">
        <f t="shared" si="15"/>
        <v>Y</v>
      </c>
      <c r="AH56" s="113">
        <f t="shared" si="29"/>
        <v>14.5</v>
      </c>
      <c r="AI56" s="113">
        <f t="shared" si="30"/>
        <v>15</v>
      </c>
      <c r="AJ56" s="113">
        <f t="shared" si="16"/>
        <v>96.67</v>
      </c>
      <c r="AK56" s="113">
        <f t="shared" si="17"/>
        <v>3</v>
      </c>
      <c r="AL56" s="113" t="str">
        <f t="shared" si="18"/>
        <v>Y</v>
      </c>
      <c r="AM56" s="113">
        <f t="shared" si="31"/>
        <v>17</v>
      </c>
      <c r="AN56" s="113">
        <f t="shared" si="32"/>
        <v>15</v>
      </c>
      <c r="AO56" s="113">
        <f t="shared" si="19"/>
        <v>113.33</v>
      </c>
      <c r="AP56" s="113">
        <f t="shared" si="20"/>
        <v>3</v>
      </c>
      <c r="AQ56" s="113" t="str">
        <f t="shared" si="21"/>
        <v>Y</v>
      </c>
      <c r="AR56" s="113">
        <f t="shared" si="33"/>
        <v>18</v>
      </c>
      <c r="AS56" s="113">
        <f t="shared" si="34"/>
        <v>17</v>
      </c>
      <c r="AT56" s="113">
        <f t="shared" si="22"/>
        <v>105.88</v>
      </c>
      <c r="AU56" s="113">
        <f t="shared" si="23"/>
        <v>3</v>
      </c>
      <c r="AV56" s="113" t="str">
        <f t="shared" si="24"/>
        <v>Y</v>
      </c>
    </row>
    <row r="57" spans="1:48" s="70" customFormat="1" x14ac:dyDescent="0.25">
      <c r="A57" s="214">
        <v>42</v>
      </c>
      <c r="B57" s="215">
        <v>2200820100045</v>
      </c>
      <c r="C57" s="216" t="s">
        <v>349</v>
      </c>
      <c r="D57" s="112">
        <v>0</v>
      </c>
      <c r="E57" s="112">
        <v>2</v>
      </c>
      <c r="F57" s="112">
        <v>2</v>
      </c>
      <c r="G57" s="112">
        <v>0</v>
      </c>
      <c r="H57" s="112">
        <v>2</v>
      </c>
      <c r="I57" s="112">
        <v>2</v>
      </c>
      <c r="J57" s="23"/>
      <c r="K57" s="217">
        <v>0</v>
      </c>
      <c r="L57" s="217">
        <v>3</v>
      </c>
      <c r="M57" s="217"/>
      <c r="N57" s="217">
        <v>0</v>
      </c>
      <c r="O57" s="217">
        <v>3.5</v>
      </c>
      <c r="P57" s="217">
        <v>1</v>
      </c>
      <c r="Q57" s="23"/>
      <c r="R57" s="113">
        <v>5</v>
      </c>
      <c r="S57" s="113">
        <v>10</v>
      </c>
      <c r="T57" s="113">
        <v>10</v>
      </c>
      <c r="U57" s="113">
        <v>10</v>
      </c>
      <c r="V57" s="113">
        <v>8</v>
      </c>
      <c r="W57" s="93"/>
      <c r="X57" s="113">
        <f t="shared" si="25"/>
        <v>5</v>
      </c>
      <c r="Y57" s="113">
        <f t="shared" si="26"/>
        <v>15</v>
      </c>
      <c r="Z57" s="113">
        <f t="shared" si="10"/>
        <v>33.33</v>
      </c>
      <c r="AA57" s="113">
        <f t="shared" si="11"/>
        <v>1</v>
      </c>
      <c r="AB57" s="113" t="str">
        <f t="shared" si="12"/>
        <v>N</v>
      </c>
      <c r="AC57" s="113">
        <f t="shared" si="27"/>
        <v>14</v>
      </c>
      <c r="AD57" s="113">
        <f t="shared" si="28"/>
        <v>15</v>
      </c>
      <c r="AE57" s="113">
        <f t="shared" si="13"/>
        <v>93.33</v>
      </c>
      <c r="AF57" s="113">
        <f t="shared" si="14"/>
        <v>3</v>
      </c>
      <c r="AG57" s="113" t="str">
        <f t="shared" si="15"/>
        <v>Y</v>
      </c>
      <c r="AH57" s="113">
        <f t="shared" si="29"/>
        <v>10</v>
      </c>
      <c r="AI57" s="113">
        <f t="shared" si="30"/>
        <v>15</v>
      </c>
      <c r="AJ57" s="113">
        <f t="shared" si="16"/>
        <v>66.67</v>
      </c>
      <c r="AK57" s="113">
        <f t="shared" si="17"/>
        <v>3</v>
      </c>
      <c r="AL57" s="113" t="str">
        <f t="shared" si="18"/>
        <v>Y</v>
      </c>
      <c r="AM57" s="113">
        <f t="shared" si="31"/>
        <v>14</v>
      </c>
      <c r="AN57" s="113">
        <f t="shared" si="32"/>
        <v>15</v>
      </c>
      <c r="AO57" s="113">
        <f t="shared" si="19"/>
        <v>93.33</v>
      </c>
      <c r="AP57" s="113">
        <f t="shared" si="20"/>
        <v>3</v>
      </c>
      <c r="AQ57" s="113" t="str">
        <f t="shared" si="21"/>
        <v>Y</v>
      </c>
      <c r="AR57" s="113">
        <f t="shared" si="33"/>
        <v>15.5</v>
      </c>
      <c r="AS57" s="113">
        <f t="shared" si="34"/>
        <v>18</v>
      </c>
      <c r="AT57" s="113">
        <f t="shared" si="22"/>
        <v>86.11</v>
      </c>
      <c r="AU57" s="113">
        <f t="shared" si="23"/>
        <v>3</v>
      </c>
      <c r="AV57" s="113" t="str">
        <f t="shared" si="24"/>
        <v>Y</v>
      </c>
    </row>
    <row r="58" spans="1:48" s="70" customFormat="1" x14ac:dyDescent="0.25">
      <c r="A58" s="214">
        <v>43</v>
      </c>
      <c r="B58" s="215">
        <v>2200820100046</v>
      </c>
      <c r="C58" s="216" t="s">
        <v>350</v>
      </c>
      <c r="D58" s="112"/>
      <c r="E58" s="112">
        <v>3</v>
      </c>
      <c r="F58" s="112">
        <v>0</v>
      </c>
      <c r="G58" s="112">
        <v>0</v>
      </c>
      <c r="H58" s="112">
        <v>1</v>
      </c>
      <c r="I58" s="112">
        <v>1</v>
      </c>
      <c r="J58" s="23"/>
      <c r="K58" s="217">
        <v>1</v>
      </c>
      <c r="L58" s="217">
        <v>3</v>
      </c>
      <c r="M58" s="217">
        <v>1</v>
      </c>
      <c r="N58" s="217"/>
      <c r="O58" s="217">
        <v>4</v>
      </c>
      <c r="P58" s="217">
        <v>1.5</v>
      </c>
      <c r="Q58" s="23"/>
      <c r="R58" s="113">
        <v>10</v>
      </c>
      <c r="S58" s="113">
        <v>9</v>
      </c>
      <c r="T58" s="113">
        <v>10</v>
      </c>
      <c r="U58" s="113">
        <v>8</v>
      </c>
      <c r="V58" s="113">
        <v>10</v>
      </c>
      <c r="W58" s="93"/>
      <c r="X58" s="113">
        <f t="shared" si="25"/>
        <v>10</v>
      </c>
      <c r="Y58" s="113">
        <f t="shared" si="26"/>
        <v>13</v>
      </c>
      <c r="Z58" s="113">
        <f t="shared" si="10"/>
        <v>76.92</v>
      </c>
      <c r="AA58" s="113">
        <f t="shared" si="11"/>
        <v>3</v>
      </c>
      <c r="AB58" s="113" t="str">
        <f t="shared" si="12"/>
        <v>Y</v>
      </c>
      <c r="AC58" s="113">
        <f t="shared" si="27"/>
        <v>13</v>
      </c>
      <c r="AD58" s="113">
        <f t="shared" si="28"/>
        <v>15</v>
      </c>
      <c r="AE58" s="113">
        <f t="shared" si="13"/>
        <v>86.67</v>
      </c>
      <c r="AF58" s="113">
        <f t="shared" si="14"/>
        <v>3</v>
      </c>
      <c r="AG58" s="113" t="str">
        <f t="shared" si="15"/>
        <v>Y</v>
      </c>
      <c r="AH58" s="113">
        <f t="shared" si="29"/>
        <v>11</v>
      </c>
      <c r="AI58" s="113">
        <f t="shared" si="30"/>
        <v>12</v>
      </c>
      <c r="AJ58" s="113">
        <f t="shared" si="16"/>
        <v>91.67</v>
      </c>
      <c r="AK58" s="113">
        <f t="shared" si="17"/>
        <v>3</v>
      </c>
      <c r="AL58" s="113" t="str">
        <f t="shared" si="18"/>
        <v>Y</v>
      </c>
      <c r="AM58" s="113">
        <f t="shared" si="31"/>
        <v>9</v>
      </c>
      <c r="AN58" s="113">
        <f t="shared" si="32"/>
        <v>15</v>
      </c>
      <c r="AO58" s="113">
        <f t="shared" si="19"/>
        <v>60</v>
      </c>
      <c r="AP58" s="113">
        <f t="shared" si="20"/>
        <v>3</v>
      </c>
      <c r="AQ58" s="113" t="str">
        <f t="shared" si="21"/>
        <v>Y</v>
      </c>
      <c r="AR58" s="113">
        <f t="shared" si="33"/>
        <v>19.5</v>
      </c>
      <c r="AS58" s="113">
        <f t="shared" si="34"/>
        <v>20</v>
      </c>
      <c r="AT58" s="113">
        <f t="shared" si="22"/>
        <v>97.5</v>
      </c>
      <c r="AU58" s="113">
        <f t="shared" si="23"/>
        <v>3</v>
      </c>
      <c r="AV58" s="113" t="str">
        <f t="shared" si="24"/>
        <v>Y</v>
      </c>
    </row>
    <row r="59" spans="1:48" s="70" customFormat="1" x14ac:dyDescent="0.25">
      <c r="A59" s="214">
        <v>44</v>
      </c>
      <c r="B59" s="215">
        <v>2200820100047</v>
      </c>
      <c r="C59" s="216" t="s">
        <v>351</v>
      </c>
      <c r="D59" s="112"/>
      <c r="E59" s="112">
        <v>0</v>
      </c>
      <c r="F59" s="112">
        <v>2</v>
      </c>
      <c r="G59" s="112">
        <v>3</v>
      </c>
      <c r="H59" s="112">
        <v>1</v>
      </c>
      <c r="I59" s="112">
        <v>3</v>
      </c>
      <c r="J59" s="23"/>
      <c r="K59" s="217">
        <v>1.5</v>
      </c>
      <c r="L59" s="217">
        <v>3</v>
      </c>
      <c r="M59" s="217">
        <v>0.5</v>
      </c>
      <c r="N59" s="217">
        <v>4</v>
      </c>
      <c r="O59" s="217">
        <v>4</v>
      </c>
      <c r="P59" s="217">
        <v>1.5</v>
      </c>
      <c r="Q59" s="23"/>
      <c r="R59" s="113">
        <v>10</v>
      </c>
      <c r="S59" s="113">
        <v>10</v>
      </c>
      <c r="T59" s="113">
        <v>10</v>
      </c>
      <c r="U59" s="113">
        <v>8</v>
      </c>
      <c r="V59" s="113">
        <v>8</v>
      </c>
      <c r="W59" s="93"/>
      <c r="X59" s="113">
        <f t="shared" si="25"/>
        <v>13</v>
      </c>
      <c r="Y59" s="113">
        <f t="shared" si="26"/>
        <v>13</v>
      </c>
      <c r="Z59" s="113">
        <f t="shared" si="10"/>
        <v>100</v>
      </c>
      <c r="AA59" s="113">
        <f t="shared" si="11"/>
        <v>3</v>
      </c>
      <c r="AB59" s="113" t="str">
        <f t="shared" si="12"/>
        <v>Y</v>
      </c>
      <c r="AC59" s="113">
        <f t="shared" si="27"/>
        <v>11</v>
      </c>
      <c r="AD59" s="113">
        <f t="shared" si="28"/>
        <v>15</v>
      </c>
      <c r="AE59" s="113">
        <f t="shared" si="13"/>
        <v>73.33</v>
      </c>
      <c r="AF59" s="113">
        <f t="shared" si="14"/>
        <v>3</v>
      </c>
      <c r="AG59" s="113" t="str">
        <f t="shared" si="15"/>
        <v>Y</v>
      </c>
      <c r="AH59" s="113">
        <f t="shared" si="29"/>
        <v>15.5</v>
      </c>
      <c r="AI59" s="113">
        <f t="shared" si="30"/>
        <v>15</v>
      </c>
      <c r="AJ59" s="113">
        <f t="shared" si="16"/>
        <v>103.33</v>
      </c>
      <c r="AK59" s="113">
        <f t="shared" si="17"/>
        <v>3</v>
      </c>
      <c r="AL59" s="113" t="str">
        <f t="shared" si="18"/>
        <v>Y</v>
      </c>
      <c r="AM59" s="113">
        <f t="shared" si="31"/>
        <v>13</v>
      </c>
      <c r="AN59" s="113">
        <f t="shared" si="32"/>
        <v>15</v>
      </c>
      <c r="AO59" s="113">
        <f t="shared" si="19"/>
        <v>86.67</v>
      </c>
      <c r="AP59" s="113">
        <f t="shared" si="20"/>
        <v>3</v>
      </c>
      <c r="AQ59" s="113" t="str">
        <f t="shared" si="21"/>
        <v>Y</v>
      </c>
      <c r="AR59" s="113">
        <f t="shared" si="33"/>
        <v>17</v>
      </c>
      <c r="AS59" s="113">
        <f t="shared" si="34"/>
        <v>20</v>
      </c>
      <c r="AT59" s="113">
        <f t="shared" si="22"/>
        <v>85</v>
      </c>
      <c r="AU59" s="113">
        <f t="shared" si="23"/>
        <v>3</v>
      </c>
      <c r="AV59" s="113" t="str">
        <f t="shared" si="24"/>
        <v>Y</v>
      </c>
    </row>
    <row r="60" spans="1:48" s="70" customFormat="1" x14ac:dyDescent="0.25">
      <c r="A60" s="214">
        <v>45</v>
      </c>
      <c r="B60" s="215">
        <v>2200820100048</v>
      </c>
      <c r="C60" s="216" t="s">
        <v>352</v>
      </c>
      <c r="D60" s="112">
        <v>1</v>
      </c>
      <c r="E60" s="112">
        <v>3</v>
      </c>
      <c r="F60" s="112">
        <v>3</v>
      </c>
      <c r="G60" s="112">
        <v>3</v>
      </c>
      <c r="H60" s="112">
        <v>3</v>
      </c>
      <c r="I60" s="112">
        <v>4</v>
      </c>
      <c r="J60" s="23"/>
      <c r="K60" s="217">
        <v>2</v>
      </c>
      <c r="L60" s="217">
        <v>3</v>
      </c>
      <c r="M60" s="217">
        <v>2.5</v>
      </c>
      <c r="N60" s="217">
        <v>4</v>
      </c>
      <c r="O60" s="217">
        <v>4</v>
      </c>
      <c r="P60" s="217">
        <v>4</v>
      </c>
      <c r="Q60" s="23"/>
      <c r="R60" s="113">
        <v>10</v>
      </c>
      <c r="S60" s="113">
        <v>9</v>
      </c>
      <c r="T60" s="113">
        <v>9</v>
      </c>
      <c r="U60" s="113">
        <v>10</v>
      </c>
      <c r="V60" s="113">
        <v>9</v>
      </c>
      <c r="W60" s="93"/>
      <c r="X60" s="113">
        <f t="shared" si="25"/>
        <v>14</v>
      </c>
      <c r="Y60" s="113">
        <f t="shared" si="26"/>
        <v>15</v>
      </c>
      <c r="Z60" s="113">
        <f t="shared" si="10"/>
        <v>93.33</v>
      </c>
      <c r="AA60" s="113">
        <f t="shared" si="11"/>
        <v>3</v>
      </c>
      <c r="AB60" s="113" t="str">
        <f t="shared" si="12"/>
        <v>Y</v>
      </c>
      <c r="AC60" s="113">
        <f t="shared" si="27"/>
        <v>15</v>
      </c>
      <c r="AD60" s="113">
        <f t="shared" si="28"/>
        <v>15</v>
      </c>
      <c r="AE60" s="113">
        <f t="shared" si="13"/>
        <v>100</v>
      </c>
      <c r="AF60" s="113">
        <f t="shared" si="14"/>
        <v>3</v>
      </c>
      <c r="AG60" s="113" t="str">
        <f t="shared" si="15"/>
        <v>Y</v>
      </c>
      <c r="AH60" s="113">
        <f t="shared" si="29"/>
        <v>15</v>
      </c>
      <c r="AI60" s="113">
        <f t="shared" si="30"/>
        <v>15</v>
      </c>
      <c r="AJ60" s="113">
        <f t="shared" si="16"/>
        <v>100</v>
      </c>
      <c r="AK60" s="113">
        <f t="shared" si="17"/>
        <v>3</v>
      </c>
      <c r="AL60" s="113" t="str">
        <f t="shared" si="18"/>
        <v>Y</v>
      </c>
      <c r="AM60" s="113">
        <f t="shared" si="31"/>
        <v>17</v>
      </c>
      <c r="AN60" s="113">
        <f t="shared" si="32"/>
        <v>15</v>
      </c>
      <c r="AO60" s="113">
        <f t="shared" si="19"/>
        <v>113.33</v>
      </c>
      <c r="AP60" s="113">
        <f t="shared" si="20"/>
        <v>3</v>
      </c>
      <c r="AQ60" s="113" t="str">
        <f t="shared" si="21"/>
        <v>Y</v>
      </c>
      <c r="AR60" s="113">
        <f t="shared" si="33"/>
        <v>22.5</v>
      </c>
      <c r="AS60" s="113">
        <f t="shared" si="34"/>
        <v>20</v>
      </c>
      <c r="AT60" s="113">
        <f t="shared" si="22"/>
        <v>112.5</v>
      </c>
      <c r="AU60" s="113">
        <f t="shared" si="23"/>
        <v>3</v>
      </c>
      <c r="AV60" s="113" t="str">
        <f t="shared" si="24"/>
        <v>Y</v>
      </c>
    </row>
    <row r="61" spans="1:48" s="70" customFormat="1" x14ac:dyDescent="0.25">
      <c r="A61" s="214">
        <v>46</v>
      </c>
      <c r="B61" s="215">
        <v>2200820100049</v>
      </c>
      <c r="C61" s="216" t="s">
        <v>353</v>
      </c>
      <c r="D61" s="112">
        <v>1</v>
      </c>
      <c r="E61" s="112">
        <v>3</v>
      </c>
      <c r="F61" s="112">
        <v>3</v>
      </c>
      <c r="G61" s="112">
        <v>0</v>
      </c>
      <c r="H61" s="112">
        <v>2</v>
      </c>
      <c r="I61" s="112">
        <v>3</v>
      </c>
      <c r="J61" s="23"/>
      <c r="K61" s="217">
        <v>1.5</v>
      </c>
      <c r="L61" s="217">
        <v>3</v>
      </c>
      <c r="M61" s="217">
        <v>1.5</v>
      </c>
      <c r="N61" s="217"/>
      <c r="O61" s="217">
        <v>3.5</v>
      </c>
      <c r="P61" s="217">
        <v>1</v>
      </c>
      <c r="Q61" s="23"/>
      <c r="R61" s="113">
        <v>10</v>
      </c>
      <c r="S61" s="113">
        <v>10</v>
      </c>
      <c r="T61" s="113">
        <v>10</v>
      </c>
      <c r="U61" s="113">
        <v>10</v>
      </c>
      <c r="V61" s="113">
        <v>9</v>
      </c>
      <c r="W61" s="93"/>
      <c r="X61" s="113">
        <f t="shared" si="25"/>
        <v>11</v>
      </c>
      <c r="Y61" s="113">
        <f t="shared" si="26"/>
        <v>15</v>
      </c>
      <c r="Z61" s="113">
        <f t="shared" si="10"/>
        <v>73.33</v>
      </c>
      <c r="AA61" s="113">
        <f t="shared" si="11"/>
        <v>3</v>
      </c>
      <c r="AB61" s="113" t="str">
        <f t="shared" si="12"/>
        <v>Y</v>
      </c>
      <c r="AC61" s="113">
        <f t="shared" si="27"/>
        <v>15</v>
      </c>
      <c r="AD61" s="113">
        <f t="shared" si="28"/>
        <v>15</v>
      </c>
      <c r="AE61" s="113">
        <f t="shared" si="13"/>
        <v>100</v>
      </c>
      <c r="AF61" s="113">
        <f t="shared" si="14"/>
        <v>3</v>
      </c>
      <c r="AG61" s="113" t="str">
        <f t="shared" si="15"/>
        <v>Y</v>
      </c>
      <c r="AH61" s="113">
        <f t="shared" si="29"/>
        <v>11.5</v>
      </c>
      <c r="AI61" s="113">
        <f t="shared" si="30"/>
        <v>12</v>
      </c>
      <c r="AJ61" s="113">
        <f t="shared" si="16"/>
        <v>95.83</v>
      </c>
      <c r="AK61" s="113">
        <f t="shared" si="17"/>
        <v>3</v>
      </c>
      <c r="AL61" s="113" t="str">
        <f t="shared" si="18"/>
        <v>Y</v>
      </c>
      <c r="AM61" s="113">
        <f t="shared" si="31"/>
        <v>16</v>
      </c>
      <c r="AN61" s="113">
        <f t="shared" si="32"/>
        <v>15</v>
      </c>
      <c r="AO61" s="113">
        <f t="shared" si="19"/>
        <v>106.67</v>
      </c>
      <c r="AP61" s="113">
        <f t="shared" si="20"/>
        <v>3</v>
      </c>
      <c r="AQ61" s="113" t="str">
        <f t="shared" si="21"/>
        <v>Y</v>
      </c>
      <c r="AR61" s="113">
        <f t="shared" si="33"/>
        <v>18</v>
      </c>
      <c r="AS61" s="113">
        <f t="shared" si="34"/>
        <v>20</v>
      </c>
      <c r="AT61" s="113">
        <f t="shared" si="22"/>
        <v>90</v>
      </c>
      <c r="AU61" s="113">
        <f t="shared" si="23"/>
        <v>3</v>
      </c>
      <c r="AV61" s="113" t="str">
        <f t="shared" si="24"/>
        <v>Y</v>
      </c>
    </row>
    <row r="62" spans="1:48" s="70" customFormat="1" x14ac:dyDescent="0.25">
      <c r="A62" s="214">
        <v>47</v>
      </c>
      <c r="B62" s="215">
        <v>2200820100050</v>
      </c>
      <c r="C62" s="216" t="s">
        <v>354</v>
      </c>
      <c r="D62" s="112">
        <v>0</v>
      </c>
      <c r="E62" s="112">
        <v>3</v>
      </c>
      <c r="F62" s="112">
        <v>3</v>
      </c>
      <c r="G62" s="112">
        <v>3</v>
      </c>
      <c r="H62" s="112">
        <v>4</v>
      </c>
      <c r="I62" s="112">
        <v>4</v>
      </c>
      <c r="J62" s="23"/>
      <c r="K62" s="217">
        <v>1.5</v>
      </c>
      <c r="L62" s="217">
        <v>0</v>
      </c>
      <c r="M62" s="217">
        <v>1.5</v>
      </c>
      <c r="N62" s="217"/>
      <c r="O62" s="217">
        <v>1.5</v>
      </c>
      <c r="P62" s="217">
        <v>0</v>
      </c>
      <c r="Q62" s="23"/>
      <c r="R62" s="113">
        <v>10</v>
      </c>
      <c r="S62" s="113">
        <v>10</v>
      </c>
      <c r="T62" s="113">
        <v>9</v>
      </c>
      <c r="U62" s="113">
        <v>9</v>
      </c>
      <c r="V62" s="113">
        <v>9</v>
      </c>
      <c r="W62" s="93"/>
      <c r="X62" s="113">
        <f t="shared" si="25"/>
        <v>13</v>
      </c>
      <c r="Y62" s="113">
        <f t="shared" si="26"/>
        <v>15</v>
      </c>
      <c r="Z62" s="113">
        <f t="shared" si="10"/>
        <v>86.67</v>
      </c>
      <c r="AA62" s="113">
        <f t="shared" si="11"/>
        <v>3</v>
      </c>
      <c r="AB62" s="113" t="str">
        <f t="shared" si="12"/>
        <v>Y</v>
      </c>
      <c r="AC62" s="113">
        <f t="shared" si="27"/>
        <v>17</v>
      </c>
      <c r="AD62" s="113">
        <f t="shared" si="28"/>
        <v>15</v>
      </c>
      <c r="AE62" s="113">
        <f t="shared" si="13"/>
        <v>113.33</v>
      </c>
      <c r="AF62" s="113">
        <f t="shared" si="14"/>
        <v>3</v>
      </c>
      <c r="AG62" s="113" t="str">
        <f t="shared" si="15"/>
        <v>Y</v>
      </c>
      <c r="AH62" s="113">
        <f t="shared" si="29"/>
        <v>10.5</v>
      </c>
      <c r="AI62" s="113">
        <f t="shared" si="30"/>
        <v>12</v>
      </c>
      <c r="AJ62" s="113">
        <f t="shared" si="16"/>
        <v>87.5</v>
      </c>
      <c r="AK62" s="113">
        <f t="shared" si="17"/>
        <v>3</v>
      </c>
      <c r="AL62" s="113" t="str">
        <f t="shared" si="18"/>
        <v>Y</v>
      </c>
      <c r="AM62" s="113">
        <f t="shared" si="31"/>
        <v>16</v>
      </c>
      <c r="AN62" s="113">
        <f t="shared" si="32"/>
        <v>15</v>
      </c>
      <c r="AO62" s="113">
        <f t="shared" si="19"/>
        <v>106.67</v>
      </c>
      <c r="AP62" s="113">
        <f t="shared" si="20"/>
        <v>3</v>
      </c>
      <c r="AQ62" s="113" t="str">
        <f t="shared" si="21"/>
        <v>Y</v>
      </c>
      <c r="AR62" s="113">
        <f t="shared" si="33"/>
        <v>12</v>
      </c>
      <c r="AS62" s="113">
        <f t="shared" si="34"/>
        <v>20</v>
      </c>
      <c r="AT62" s="113">
        <f t="shared" si="22"/>
        <v>60</v>
      </c>
      <c r="AU62" s="113">
        <f t="shared" si="23"/>
        <v>3</v>
      </c>
      <c r="AV62" s="113" t="str">
        <f t="shared" si="24"/>
        <v>Y</v>
      </c>
    </row>
    <row r="63" spans="1:48" s="70" customFormat="1" x14ac:dyDescent="0.25">
      <c r="A63" s="214">
        <v>48</v>
      </c>
      <c r="B63" s="215">
        <v>2200820100051</v>
      </c>
      <c r="C63" s="216" t="s">
        <v>355</v>
      </c>
      <c r="D63" s="217">
        <v>0</v>
      </c>
      <c r="E63" s="217"/>
      <c r="F63" s="217">
        <v>1</v>
      </c>
      <c r="G63" s="217">
        <v>3</v>
      </c>
      <c r="H63" s="217">
        <v>0</v>
      </c>
      <c r="I63" s="217">
        <v>3</v>
      </c>
      <c r="J63" s="23"/>
      <c r="K63" s="217"/>
      <c r="L63" s="217">
        <v>0</v>
      </c>
      <c r="M63" s="217"/>
      <c r="N63" s="217"/>
      <c r="O63" s="217">
        <v>1.5</v>
      </c>
      <c r="P63" s="217">
        <v>1</v>
      </c>
      <c r="Q63" s="23"/>
      <c r="R63" s="113">
        <v>10</v>
      </c>
      <c r="S63" s="113">
        <v>10</v>
      </c>
      <c r="T63" s="113">
        <v>9</v>
      </c>
      <c r="U63" s="113">
        <v>8</v>
      </c>
      <c r="V63" s="113">
        <v>10</v>
      </c>
      <c r="W63" s="93"/>
      <c r="X63" s="113">
        <f t="shared" si="25"/>
        <v>13</v>
      </c>
      <c r="Y63" s="113">
        <f t="shared" si="26"/>
        <v>15</v>
      </c>
      <c r="Z63" s="113">
        <f t="shared" si="10"/>
        <v>86.67</v>
      </c>
      <c r="AA63" s="113">
        <f t="shared" si="11"/>
        <v>3</v>
      </c>
      <c r="AB63" s="113" t="str">
        <f t="shared" si="12"/>
        <v>Y</v>
      </c>
      <c r="AC63" s="113">
        <f t="shared" si="27"/>
        <v>10</v>
      </c>
      <c r="AD63" s="113">
        <f t="shared" si="28"/>
        <v>13</v>
      </c>
      <c r="AE63" s="113">
        <f t="shared" si="13"/>
        <v>76.92</v>
      </c>
      <c r="AF63" s="113">
        <f t="shared" si="14"/>
        <v>3</v>
      </c>
      <c r="AG63" s="113" t="str">
        <f t="shared" si="15"/>
        <v>Y</v>
      </c>
      <c r="AH63" s="113">
        <f t="shared" si="29"/>
        <v>9</v>
      </c>
      <c r="AI63" s="113">
        <f t="shared" si="30"/>
        <v>10</v>
      </c>
      <c r="AJ63" s="113">
        <f t="shared" si="16"/>
        <v>90</v>
      </c>
      <c r="AK63" s="113">
        <f t="shared" si="17"/>
        <v>3</v>
      </c>
      <c r="AL63" s="113" t="str">
        <f t="shared" si="18"/>
        <v>Y</v>
      </c>
      <c r="AM63" s="113">
        <f t="shared" si="31"/>
        <v>12</v>
      </c>
      <c r="AN63" s="113">
        <f t="shared" si="32"/>
        <v>15</v>
      </c>
      <c r="AO63" s="113">
        <f t="shared" si="19"/>
        <v>80</v>
      </c>
      <c r="AP63" s="113">
        <f t="shared" si="20"/>
        <v>3</v>
      </c>
      <c r="AQ63" s="113" t="str">
        <f t="shared" si="21"/>
        <v>Y</v>
      </c>
      <c r="AR63" s="113">
        <f t="shared" si="33"/>
        <v>12.5</v>
      </c>
      <c r="AS63" s="113">
        <f t="shared" si="34"/>
        <v>18</v>
      </c>
      <c r="AT63" s="113">
        <f t="shared" si="22"/>
        <v>69.44</v>
      </c>
      <c r="AU63" s="113">
        <f t="shared" si="23"/>
        <v>3</v>
      </c>
      <c r="AV63" s="113" t="str">
        <f t="shared" si="24"/>
        <v>Y</v>
      </c>
    </row>
    <row r="64" spans="1:48" s="70" customFormat="1" x14ac:dyDescent="0.25">
      <c r="A64" s="214">
        <v>49</v>
      </c>
      <c r="B64" s="215">
        <v>2200820100052</v>
      </c>
      <c r="C64" s="216" t="s">
        <v>356</v>
      </c>
      <c r="D64" s="112">
        <v>2</v>
      </c>
      <c r="E64" s="112">
        <v>0</v>
      </c>
      <c r="F64" s="112">
        <v>1</v>
      </c>
      <c r="G64" s="112">
        <v>2</v>
      </c>
      <c r="H64" s="112">
        <v>4</v>
      </c>
      <c r="I64" s="112">
        <v>4</v>
      </c>
      <c r="J64" s="23"/>
      <c r="K64" s="217">
        <v>2</v>
      </c>
      <c r="L64" s="217">
        <v>3</v>
      </c>
      <c r="M64" s="217">
        <v>0.5</v>
      </c>
      <c r="N64" s="217">
        <v>4</v>
      </c>
      <c r="O64" s="217">
        <v>3.5</v>
      </c>
      <c r="P64" s="217">
        <v>2.5</v>
      </c>
      <c r="Q64" s="23"/>
      <c r="R64" s="113">
        <v>9</v>
      </c>
      <c r="S64" s="113">
        <v>9</v>
      </c>
      <c r="T64" s="113">
        <v>10</v>
      </c>
      <c r="U64" s="113">
        <v>10</v>
      </c>
      <c r="V64" s="113">
        <v>10</v>
      </c>
      <c r="W64" s="93"/>
      <c r="X64" s="113">
        <f t="shared" si="25"/>
        <v>13</v>
      </c>
      <c r="Y64" s="113">
        <f t="shared" si="26"/>
        <v>15</v>
      </c>
      <c r="Z64" s="113">
        <f t="shared" si="10"/>
        <v>86.67</v>
      </c>
      <c r="AA64" s="113">
        <f t="shared" si="11"/>
        <v>3</v>
      </c>
      <c r="AB64" s="113" t="str">
        <f t="shared" si="12"/>
        <v>Y</v>
      </c>
      <c r="AC64" s="113">
        <f t="shared" si="27"/>
        <v>13</v>
      </c>
      <c r="AD64" s="113">
        <f t="shared" si="28"/>
        <v>15</v>
      </c>
      <c r="AE64" s="113">
        <f t="shared" si="13"/>
        <v>86.67</v>
      </c>
      <c r="AF64" s="113">
        <f t="shared" si="14"/>
        <v>3</v>
      </c>
      <c r="AG64" s="113" t="str">
        <f t="shared" si="15"/>
        <v>Y</v>
      </c>
      <c r="AH64" s="113">
        <f t="shared" si="29"/>
        <v>16</v>
      </c>
      <c r="AI64" s="113">
        <f t="shared" si="30"/>
        <v>15</v>
      </c>
      <c r="AJ64" s="113">
        <f t="shared" si="16"/>
        <v>106.67</v>
      </c>
      <c r="AK64" s="113">
        <f t="shared" si="17"/>
        <v>3</v>
      </c>
      <c r="AL64" s="113" t="str">
        <f t="shared" si="18"/>
        <v>Y</v>
      </c>
      <c r="AM64" s="113">
        <f t="shared" si="31"/>
        <v>15</v>
      </c>
      <c r="AN64" s="113">
        <f t="shared" si="32"/>
        <v>15</v>
      </c>
      <c r="AO64" s="113">
        <f t="shared" si="19"/>
        <v>100</v>
      </c>
      <c r="AP64" s="113">
        <f t="shared" si="20"/>
        <v>3</v>
      </c>
      <c r="AQ64" s="113" t="str">
        <f t="shared" si="21"/>
        <v>Y</v>
      </c>
      <c r="AR64" s="113">
        <f t="shared" si="33"/>
        <v>19.5</v>
      </c>
      <c r="AS64" s="113">
        <f t="shared" si="34"/>
        <v>20</v>
      </c>
      <c r="AT64" s="113">
        <f t="shared" si="22"/>
        <v>97.5</v>
      </c>
      <c r="AU64" s="113">
        <f t="shared" si="23"/>
        <v>3</v>
      </c>
      <c r="AV64" s="113" t="str">
        <f t="shared" si="24"/>
        <v>Y</v>
      </c>
    </row>
    <row r="65" spans="1:48" s="70" customFormat="1" x14ac:dyDescent="0.25">
      <c r="A65" s="214">
        <v>50</v>
      </c>
      <c r="B65" s="215">
        <v>2200820100053</v>
      </c>
      <c r="C65" s="216" t="s">
        <v>357</v>
      </c>
      <c r="D65" s="217">
        <v>1</v>
      </c>
      <c r="E65" s="217"/>
      <c r="F65" s="217">
        <v>1.5</v>
      </c>
      <c r="G65" s="217">
        <v>2</v>
      </c>
      <c r="H65" s="217"/>
      <c r="I65" s="217">
        <v>2</v>
      </c>
      <c r="J65" s="23"/>
      <c r="K65" s="217">
        <v>1</v>
      </c>
      <c r="L65" s="217">
        <v>3</v>
      </c>
      <c r="M65" s="217">
        <v>1.5</v>
      </c>
      <c r="N65" s="217">
        <v>4</v>
      </c>
      <c r="O65" s="217">
        <v>3</v>
      </c>
      <c r="P65" s="217">
        <v>1</v>
      </c>
      <c r="Q65" s="23"/>
      <c r="R65" s="113">
        <v>10</v>
      </c>
      <c r="S65" s="113">
        <v>10</v>
      </c>
      <c r="T65" s="113">
        <v>10</v>
      </c>
      <c r="U65" s="113">
        <v>10</v>
      </c>
      <c r="V65" s="113">
        <v>9</v>
      </c>
      <c r="W65" s="93"/>
      <c r="X65" s="113">
        <f t="shared" si="25"/>
        <v>13</v>
      </c>
      <c r="Y65" s="113">
        <f t="shared" si="26"/>
        <v>15</v>
      </c>
      <c r="Z65" s="113">
        <f t="shared" si="10"/>
        <v>86.67</v>
      </c>
      <c r="AA65" s="113">
        <f t="shared" si="11"/>
        <v>3</v>
      </c>
      <c r="AB65" s="113" t="str">
        <f t="shared" si="12"/>
        <v>Y</v>
      </c>
      <c r="AC65" s="113">
        <f t="shared" si="27"/>
        <v>10</v>
      </c>
      <c r="AD65" s="113">
        <f t="shared" si="28"/>
        <v>10</v>
      </c>
      <c r="AE65" s="113">
        <f t="shared" si="13"/>
        <v>100</v>
      </c>
      <c r="AF65" s="113">
        <f t="shared" si="14"/>
        <v>3</v>
      </c>
      <c r="AG65" s="113" t="str">
        <f t="shared" si="15"/>
        <v>Y</v>
      </c>
      <c r="AH65" s="113">
        <f t="shared" si="29"/>
        <v>15</v>
      </c>
      <c r="AI65" s="113">
        <f t="shared" si="30"/>
        <v>15</v>
      </c>
      <c r="AJ65" s="113">
        <f t="shared" si="16"/>
        <v>100</v>
      </c>
      <c r="AK65" s="113">
        <f t="shared" si="17"/>
        <v>3</v>
      </c>
      <c r="AL65" s="113" t="str">
        <f t="shared" si="18"/>
        <v>Y</v>
      </c>
      <c r="AM65" s="113">
        <f t="shared" si="31"/>
        <v>13.5</v>
      </c>
      <c r="AN65" s="113">
        <f t="shared" si="32"/>
        <v>15</v>
      </c>
      <c r="AO65" s="113">
        <f t="shared" si="19"/>
        <v>90</v>
      </c>
      <c r="AP65" s="113">
        <f t="shared" si="20"/>
        <v>3</v>
      </c>
      <c r="AQ65" s="113" t="str">
        <f t="shared" si="21"/>
        <v>Y</v>
      </c>
      <c r="AR65" s="113">
        <f t="shared" si="33"/>
        <v>17.5</v>
      </c>
      <c r="AS65" s="113">
        <f t="shared" si="34"/>
        <v>20</v>
      </c>
      <c r="AT65" s="113">
        <f t="shared" si="22"/>
        <v>87.5</v>
      </c>
      <c r="AU65" s="113">
        <f t="shared" si="23"/>
        <v>3</v>
      </c>
      <c r="AV65" s="113" t="str">
        <f t="shared" si="24"/>
        <v>Y</v>
      </c>
    </row>
    <row r="66" spans="1:48" s="70" customFormat="1" x14ac:dyDescent="0.25">
      <c r="A66" s="214">
        <v>51</v>
      </c>
      <c r="B66" s="215">
        <v>2200820100054</v>
      </c>
      <c r="C66" s="216" t="s">
        <v>358</v>
      </c>
      <c r="D66" s="112">
        <v>2</v>
      </c>
      <c r="E66" s="112">
        <v>3</v>
      </c>
      <c r="F66" s="112">
        <v>3</v>
      </c>
      <c r="G66" s="112">
        <v>3</v>
      </c>
      <c r="H66" s="112">
        <v>0</v>
      </c>
      <c r="I66" s="112">
        <v>4</v>
      </c>
      <c r="J66" s="23"/>
      <c r="K66" s="217">
        <v>1</v>
      </c>
      <c r="L66" s="217">
        <v>3</v>
      </c>
      <c r="M66" s="217">
        <v>2</v>
      </c>
      <c r="N66" s="217">
        <v>4</v>
      </c>
      <c r="O66" s="217">
        <v>1</v>
      </c>
      <c r="P66" s="217">
        <v>1</v>
      </c>
      <c r="Q66" s="23"/>
      <c r="R66" s="113">
        <v>10</v>
      </c>
      <c r="S66" s="113">
        <v>8</v>
      </c>
      <c r="T66" s="113">
        <v>8</v>
      </c>
      <c r="U66" s="113">
        <v>10</v>
      </c>
      <c r="V66" s="113">
        <v>10</v>
      </c>
      <c r="W66" s="93"/>
      <c r="X66" s="113">
        <f t="shared" si="25"/>
        <v>15</v>
      </c>
      <c r="Y66" s="113">
        <f t="shared" si="26"/>
        <v>15</v>
      </c>
      <c r="Z66" s="113">
        <f t="shared" si="10"/>
        <v>100</v>
      </c>
      <c r="AA66" s="113">
        <f t="shared" si="11"/>
        <v>3</v>
      </c>
      <c r="AB66" s="113" t="str">
        <f t="shared" si="12"/>
        <v>Y</v>
      </c>
      <c r="AC66" s="113">
        <f t="shared" si="27"/>
        <v>11</v>
      </c>
      <c r="AD66" s="113">
        <f t="shared" si="28"/>
        <v>15</v>
      </c>
      <c r="AE66" s="113">
        <f t="shared" si="13"/>
        <v>73.33</v>
      </c>
      <c r="AF66" s="113">
        <f t="shared" si="14"/>
        <v>3</v>
      </c>
      <c r="AG66" s="113" t="str">
        <f t="shared" si="15"/>
        <v>Y</v>
      </c>
      <c r="AH66" s="113">
        <f t="shared" si="29"/>
        <v>13</v>
      </c>
      <c r="AI66" s="113">
        <f t="shared" si="30"/>
        <v>15</v>
      </c>
      <c r="AJ66" s="113">
        <f t="shared" si="16"/>
        <v>86.67</v>
      </c>
      <c r="AK66" s="113">
        <f t="shared" si="17"/>
        <v>3</v>
      </c>
      <c r="AL66" s="113" t="str">
        <f t="shared" si="18"/>
        <v>Y</v>
      </c>
      <c r="AM66" s="113">
        <f t="shared" si="31"/>
        <v>17</v>
      </c>
      <c r="AN66" s="113">
        <f t="shared" si="32"/>
        <v>15</v>
      </c>
      <c r="AO66" s="113">
        <f t="shared" si="19"/>
        <v>113.33</v>
      </c>
      <c r="AP66" s="113">
        <f t="shared" si="20"/>
        <v>3</v>
      </c>
      <c r="AQ66" s="113" t="str">
        <f t="shared" si="21"/>
        <v>Y</v>
      </c>
      <c r="AR66" s="113">
        <f t="shared" si="33"/>
        <v>17</v>
      </c>
      <c r="AS66" s="113">
        <f t="shared" si="34"/>
        <v>20</v>
      </c>
      <c r="AT66" s="113">
        <f t="shared" si="22"/>
        <v>85</v>
      </c>
      <c r="AU66" s="113">
        <f t="shared" si="23"/>
        <v>3</v>
      </c>
      <c r="AV66" s="113" t="str">
        <f t="shared" si="24"/>
        <v>Y</v>
      </c>
    </row>
    <row r="67" spans="1:48" s="70" customFormat="1" x14ac:dyDescent="0.25">
      <c r="A67" s="214">
        <v>52</v>
      </c>
      <c r="B67" s="215">
        <v>2200820100055</v>
      </c>
      <c r="C67" s="216" t="s">
        <v>359</v>
      </c>
      <c r="D67" s="217">
        <v>1.5</v>
      </c>
      <c r="E67" s="217"/>
      <c r="F67" s="217"/>
      <c r="G67" s="217">
        <v>2</v>
      </c>
      <c r="H67" s="217">
        <v>0</v>
      </c>
      <c r="I67" s="217">
        <v>1.5</v>
      </c>
      <c r="J67" s="23"/>
      <c r="K67" s="217">
        <v>0</v>
      </c>
      <c r="L67" s="217">
        <v>1</v>
      </c>
      <c r="M67" s="217"/>
      <c r="N67" s="217"/>
      <c r="O67" s="217">
        <v>1.5</v>
      </c>
      <c r="P67" s="217">
        <v>1</v>
      </c>
      <c r="Q67" s="23"/>
      <c r="R67" s="113">
        <v>10</v>
      </c>
      <c r="S67" s="113">
        <v>10</v>
      </c>
      <c r="T67" s="113">
        <v>10</v>
      </c>
      <c r="U67" s="113">
        <v>10</v>
      </c>
      <c r="V67" s="113">
        <v>8</v>
      </c>
      <c r="W67" s="93"/>
      <c r="X67" s="113">
        <f t="shared" si="25"/>
        <v>13.5</v>
      </c>
      <c r="Y67" s="113">
        <f t="shared" si="26"/>
        <v>15</v>
      </c>
      <c r="Z67" s="113">
        <f t="shared" si="10"/>
        <v>90</v>
      </c>
      <c r="AA67" s="113">
        <f t="shared" si="11"/>
        <v>3</v>
      </c>
      <c r="AB67" s="113" t="str">
        <f t="shared" si="12"/>
        <v>Y</v>
      </c>
      <c r="AC67" s="113">
        <f t="shared" si="27"/>
        <v>10</v>
      </c>
      <c r="AD67" s="113">
        <f t="shared" si="28"/>
        <v>13</v>
      </c>
      <c r="AE67" s="113">
        <f t="shared" si="13"/>
        <v>76.92</v>
      </c>
      <c r="AF67" s="113">
        <f t="shared" si="14"/>
        <v>3</v>
      </c>
      <c r="AG67" s="113" t="str">
        <f t="shared" si="15"/>
        <v>Y</v>
      </c>
      <c r="AH67" s="113">
        <f t="shared" si="29"/>
        <v>10</v>
      </c>
      <c r="AI67" s="113">
        <f t="shared" si="30"/>
        <v>12</v>
      </c>
      <c r="AJ67" s="113">
        <f t="shared" si="16"/>
        <v>83.33</v>
      </c>
      <c r="AK67" s="113">
        <f t="shared" si="17"/>
        <v>3</v>
      </c>
      <c r="AL67" s="113" t="str">
        <f t="shared" si="18"/>
        <v>Y</v>
      </c>
      <c r="AM67" s="113">
        <f t="shared" si="31"/>
        <v>11.5</v>
      </c>
      <c r="AN67" s="113">
        <f t="shared" si="32"/>
        <v>13</v>
      </c>
      <c r="AO67" s="113">
        <f t="shared" si="19"/>
        <v>88.46</v>
      </c>
      <c r="AP67" s="113">
        <f t="shared" si="20"/>
        <v>3</v>
      </c>
      <c r="AQ67" s="113" t="str">
        <f t="shared" si="21"/>
        <v>Y</v>
      </c>
      <c r="AR67" s="113">
        <f t="shared" si="33"/>
        <v>11.5</v>
      </c>
      <c r="AS67" s="113">
        <f t="shared" si="34"/>
        <v>18</v>
      </c>
      <c r="AT67" s="113">
        <f t="shared" si="22"/>
        <v>63.89</v>
      </c>
      <c r="AU67" s="113">
        <f t="shared" si="23"/>
        <v>3</v>
      </c>
      <c r="AV67" s="113" t="str">
        <f t="shared" si="24"/>
        <v>Y</v>
      </c>
    </row>
    <row r="68" spans="1:48" s="70" customFormat="1" x14ac:dyDescent="0.25">
      <c r="A68" s="214">
        <v>53</v>
      </c>
      <c r="B68" s="215">
        <v>2200820100056</v>
      </c>
      <c r="C68" s="216" t="s">
        <v>360</v>
      </c>
      <c r="D68" s="217">
        <v>1</v>
      </c>
      <c r="E68" s="217">
        <v>0.5</v>
      </c>
      <c r="F68" s="217">
        <v>1</v>
      </c>
      <c r="G68" s="217">
        <v>3</v>
      </c>
      <c r="H68" s="217">
        <v>0</v>
      </c>
      <c r="I68" s="217">
        <v>2.5</v>
      </c>
      <c r="J68" s="23"/>
      <c r="K68" s="217">
        <v>1</v>
      </c>
      <c r="L68" s="217">
        <v>0</v>
      </c>
      <c r="M68" s="217">
        <v>1</v>
      </c>
      <c r="N68" s="217">
        <v>0</v>
      </c>
      <c r="O68" s="217">
        <v>0.5</v>
      </c>
      <c r="P68" s="217">
        <v>0</v>
      </c>
      <c r="Q68" s="23"/>
      <c r="R68" s="113">
        <v>10</v>
      </c>
      <c r="S68" s="113">
        <v>10</v>
      </c>
      <c r="T68" s="113">
        <v>10</v>
      </c>
      <c r="U68" s="113">
        <v>9</v>
      </c>
      <c r="V68" s="113">
        <v>9</v>
      </c>
      <c r="W68" s="93"/>
      <c r="X68" s="113">
        <f t="shared" si="25"/>
        <v>14</v>
      </c>
      <c r="Y68" s="113">
        <f t="shared" si="26"/>
        <v>15</v>
      </c>
      <c r="Z68" s="113">
        <f t="shared" si="10"/>
        <v>93.33</v>
      </c>
      <c r="AA68" s="113">
        <f t="shared" si="11"/>
        <v>3</v>
      </c>
      <c r="AB68" s="113" t="str">
        <f t="shared" si="12"/>
        <v>Y</v>
      </c>
      <c r="AC68" s="113">
        <f t="shared" si="27"/>
        <v>10.5</v>
      </c>
      <c r="AD68" s="113">
        <f t="shared" si="28"/>
        <v>15</v>
      </c>
      <c r="AE68" s="113">
        <f t="shared" si="13"/>
        <v>70</v>
      </c>
      <c r="AF68" s="113">
        <f t="shared" si="14"/>
        <v>3</v>
      </c>
      <c r="AG68" s="113" t="str">
        <f t="shared" si="15"/>
        <v>Y</v>
      </c>
      <c r="AH68" s="113">
        <f t="shared" si="29"/>
        <v>11</v>
      </c>
      <c r="AI68" s="113">
        <f t="shared" si="30"/>
        <v>15</v>
      </c>
      <c r="AJ68" s="113">
        <f t="shared" si="16"/>
        <v>73.33</v>
      </c>
      <c r="AK68" s="113">
        <f t="shared" si="17"/>
        <v>3</v>
      </c>
      <c r="AL68" s="113" t="str">
        <f t="shared" si="18"/>
        <v>Y</v>
      </c>
      <c r="AM68" s="113">
        <f t="shared" si="31"/>
        <v>12.5</v>
      </c>
      <c r="AN68" s="113">
        <f t="shared" si="32"/>
        <v>15</v>
      </c>
      <c r="AO68" s="113">
        <f t="shared" si="19"/>
        <v>83.33</v>
      </c>
      <c r="AP68" s="113">
        <f t="shared" si="20"/>
        <v>3</v>
      </c>
      <c r="AQ68" s="113" t="str">
        <f t="shared" si="21"/>
        <v>Y</v>
      </c>
      <c r="AR68" s="113">
        <f t="shared" si="33"/>
        <v>10.5</v>
      </c>
      <c r="AS68" s="113">
        <f t="shared" si="34"/>
        <v>20</v>
      </c>
      <c r="AT68" s="113">
        <f t="shared" si="22"/>
        <v>52.5</v>
      </c>
      <c r="AU68" s="113">
        <f t="shared" si="23"/>
        <v>2</v>
      </c>
      <c r="AV68" s="113" t="str">
        <f t="shared" si="24"/>
        <v>N</v>
      </c>
    </row>
    <row r="69" spans="1:48" s="70" customFormat="1" x14ac:dyDescent="0.25">
      <c r="A69" s="214">
        <v>54</v>
      </c>
      <c r="B69" s="215">
        <v>2200820100057</v>
      </c>
      <c r="C69" s="216" t="s">
        <v>361</v>
      </c>
      <c r="D69" s="112">
        <v>0</v>
      </c>
      <c r="E69" s="112">
        <v>3</v>
      </c>
      <c r="F69" s="112">
        <v>3</v>
      </c>
      <c r="G69" s="112">
        <v>3</v>
      </c>
      <c r="H69" s="112">
        <v>1</v>
      </c>
      <c r="I69" s="112">
        <v>4</v>
      </c>
      <c r="J69" s="23"/>
      <c r="K69" s="217">
        <v>2</v>
      </c>
      <c r="L69" s="217">
        <v>3</v>
      </c>
      <c r="M69" s="217">
        <v>0.5</v>
      </c>
      <c r="N69" s="217">
        <v>4</v>
      </c>
      <c r="O69" s="217">
        <v>4</v>
      </c>
      <c r="P69" s="217">
        <v>2</v>
      </c>
      <c r="Q69" s="23"/>
      <c r="R69" s="113">
        <v>9</v>
      </c>
      <c r="S69" s="113">
        <v>10</v>
      </c>
      <c r="T69" s="113">
        <v>9</v>
      </c>
      <c r="U69" s="113">
        <v>9</v>
      </c>
      <c r="V69" s="113">
        <v>10</v>
      </c>
      <c r="W69" s="62"/>
      <c r="X69" s="113">
        <f t="shared" si="25"/>
        <v>12</v>
      </c>
      <c r="Y69" s="113">
        <f t="shared" si="26"/>
        <v>15</v>
      </c>
      <c r="Z69" s="113">
        <f t="shared" si="10"/>
        <v>80</v>
      </c>
      <c r="AA69" s="113">
        <f t="shared" si="11"/>
        <v>3</v>
      </c>
      <c r="AB69" s="113" t="str">
        <f t="shared" si="12"/>
        <v>Y</v>
      </c>
      <c r="AC69" s="113">
        <f t="shared" si="27"/>
        <v>14</v>
      </c>
      <c r="AD69" s="113">
        <f t="shared" si="28"/>
        <v>15</v>
      </c>
      <c r="AE69" s="113">
        <f t="shared" si="13"/>
        <v>93.33</v>
      </c>
      <c r="AF69" s="113">
        <f t="shared" si="14"/>
        <v>3</v>
      </c>
      <c r="AG69" s="113" t="str">
        <f t="shared" si="15"/>
        <v>Y</v>
      </c>
      <c r="AH69" s="113">
        <f t="shared" si="29"/>
        <v>15</v>
      </c>
      <c r="AI69" s="113">
        <f t="shared" si="30"/>
        <v>15</v>
      </c>
      <c r="AJ69" s="113">
        <f t="shared" si="16"/>
        <v>100</v>
      </c>
      <c r="AK69" s="113">
        <f t="shared" si="17"/>
        <v>3</v>
      </c>
      <c r="AL69" s="113" t="str">
        <f t="shared" si="18"/>
        <v>Y</v>
      </c>
      <c r="AM69" s="113">
        <f t="shared" si="31"/>
        <v>16</v>
      </c>
      <c r="AN69" s="113">
        <f t="shared" si="32"/>
        <v>15</v>
      </c>
      <c r="AO69" s="113">
        <f t="shared" si="19"/>
        <v>106.67</v>
      </c>
      <c r="AP69" s="113">
        <f t="shared" si="20"/>
        <v>3</v>
      </c>
      <c r="AQ69" s="113" t="str">
        <f t="shared" si="21"/>
        <v>Y</v>
      </c>
      <c r="AR69" s="113">
        <f t="shared" si="33"/>
        <v>19.5</v>
      </c>
      <c r="AS69" s="113">
        <f t="shared" si="34"/>
        <v>20</v>
      </c>
      <c r="AT69" s="113">
        <f t="shared" si="22"/>
        <v>97.5</v>
      </c>
      <c r="AU69" s="113">
        <f t="shared" si="23"/>
        <v>3</v>
      </c>
      <c r="AV69" s="113" t="str">
        <f t="shared" si="24"/>
        <v>Y</v>
      </c>
    </row>
    <row r="70" spans="1:48" s="70" customFormat="1" x14ac:dyDescent="0.25">
      <c r="A70" s="214">
        <v>55</v>
      </c>
      <c r="B70" s="215">
        <v>2200820100058</v>
      </c>
      <c r="C70" s="216" t="s">
        <v>362</v>
      </c>
      <c r="D70" s="217">
        <v>0</v>
      </c>
      <c r="E70" s="217">
        <v>1</v>
      </c>
      <c r="F70" s="217">
        <v>1</v>
      </c>
      <c r="G70" s="217">
        <v>4</v>
      </c>
      <c r="H70" s="217">
        <v>1</v>
      </c>
      <c r="I70" s="217">
        <v>1</v>
      </c>
      <c r="J70" s="23"/>
      <c r="K70" s="217"/>
      <c r="L70" s="217">
        <v>3</v>
      </c>
      <c r="M70" s="217"/>
      <c r="N70" s="217"/>
      <c r="O70" s="217">
        <v>1</v>
      </c>
      <c r="P70" s="217"/>
      <c r="Q70" s="23"/>
      <c r="R70" s="113">
        <v>10</v>
      </c>
      <c r="S70" s="113">
        <v>10</v>
      </c>
      <c r="T70" s="113">
        <v>9</v>
      </c>
      <c r="U70" s="113">
        <v>9</v>
      </c>
      <c r="V70" s="113">
        <v>10</v>
      </c>
      <c r="W70" s="62"/>
      <c r="X70" s="113">
        <f t="shared" si="25"/>
        <v>14</v>
      </c>
      <c r="Y70" s="113">
        <f t="shared" si="26"/>
        <v>15</v>
      </c>
      <c r="Z70" s="113">
        <f t="shared" si="10"/>
        <v>93.33</v>
      </c>
      <c r="AA70" s="113">
        <f t="shared" si="11"/>
        <v>3</v>
      </c>
      <c r="AB70" s="113" t="str">
        <f t="shared" si="12"/>
        <v>Y</v>
      </c>
      <c r="AC70" s="113">
        <f t="shared" si="27"/>
        <v>12</v>
      </c>
      <c r="AD70" s="113">
        <f t="shared" si="28"/>
        <v>15</v>
      </c>
      <c r="AE70" s="113">
        <f t="shared" si="13"/>
        <v>80</v>
      </c>
      <c r="AF70" s="113">
        <f t="shared" si="14"/>
        <v>3</v>
      </c>
      <c r="AG70" s="113" t="str">
        <f t="shared" si="15"/>
        <v>Y</v>
      </c>
      <c r="AH70" s="113">
        <f t="shared" si="29"/>
        <v>9</v>
      </c>
      <c r="AI70" s="113">
        <f t="shared" si="30"/>
        <v>10</v>
      </c>
      <c r="AJ70" s="113">
        <f t="shared" si="16"/>
        <v>90</v>
      </c>
      <c r="AK70" s="113">
        <f t="shared" si="17"/>
        <v>3</v>
      </c>
      <c r="AL70" s="113" t="str">
        <f t="shared" si="18"/>
        <v>Y</v>
      </c>
      <c r="AM70" s="113">
        <f t="shared" si="31"/>
        <v>11</v>
      </c>
      <c r="AN70" s="113">
        <f t="shared" si="32"/>
        <v>15</v>
      </c>
      <c r="AO70" s="113">
        <f t="shared" si="19"/>
        <v>73.33</v>
      </c>
      <c r="AP70" s="113">
        <f t="shared" si="20"/>
        <v>3</v>
      </c>
      <c r="AQ70" s="113" t="str">
        <f t="shared" si="21"/>
        <v>Y</v>
      </c>
      <c r="AR70" s="113">
        <f t="shared" si="33"/>
        <v>14</v>
      </c>
      <c r="AS70" s="113">
        <f t="shared" si="34"/>
        <v>15</v>
      </c>
      <c r="AT70" s="113">
        <f t="shared" si="22"/>
        <v>93.33</v>
      </c>
      <c r="AU70" s="113">
        <f t="shared" si="23"/>
        <v>3</v>
      </c>
      <c r="AV70" s="113" t="str">
        <f t="shared" si="24"/>
        <v>Y</v>
      </c>
    </row>
    <row r="71" spans="1:48" s="70" customFormat="1" x14ac:dyDescent="0.25">
      <c r="A71" s="214">
        <v>56</v>
      </c>
      <c r="B71" s="215">
        <v>2200820100059</v>
      </c>
      <c r="C71" s="216" t="s">
        <v>363</v>
      </c>
      <c r="D71" s="112">
        <v>1</v>
      </c>
      <c r="E71" s="112">
        <v>0</v>
      </c>
      <c r="F71" s="112">
        <v>1</v>
      </c>
      <c r="G71" s="112">
        <v>2</v>
      </c>
      <c r="H71" s="112">
        <v>0</v>
      </c>
      <c r="I71" s="112">
        <v>2</v>
      </c>
      <c r="J71" s="23"/>
      <c r="K71" s="217">
        <v>1</v>
      </c>
      <c r="L71" s="217">
        <v>0</v>
      </c>
      <c r="M71" s="217">
        <v>1.5</v>
      </c>
      <c r="N71" s="217">
        <v>2</v>
      </c>
      <c r="O71" s="217">
        <v>2</v>
      </c>
      <c r="P71" s="217">
        <v>0.5</v>
      </c>
      <c r="Q71" s="23"/>
      <c r="R71" s="113">
        <v>9</v>
      </c>
      <c r="S71" s="113">
        <v>9</v>
      </c>
      <c r="T71" s="113">
        <v>9</v>
      </c>
      <c r="U71" s="113">
        <v>10</v>
      </c>
      <c r="V71" s="113">
        <v>10</v>
      </c>
      <c r="W71" s="62"/>
      <c r="X71" s="113">
        <f t="shared" si="25"/>
        <v>12</v>
      </c>
      <c r="Y71" s="113">
        <f t="shared" si="26"/>
        <v>15</v>
      </c>
      <c r="Z71" s="113">
        <f t="shared" si="10"/>
        <v>80</v>
      </c>
      <c r="AA71" s="113">
        <f t="shared" si="11"/>
        <v>3</v>
      </c>
      <c r="AB71" s="113" t="str">
        <f t="shared" si="12"/>
        <v>Y</v>
      </c>
      <c r="AC71" s="113">
        <f t="shared" si="27"/>
        <v>9</v>
      </c>
      <c r="AD71" s="113">
        <f t="shared" si="28"/>
        <v>15</v>
      </c>
      <c r="AE71" s="113">
        <f t="shared" si="13"/>
        <v>60</v>
      </c>
      <c r="AF71" s="113">
        <f t="shared" si="14"/>
        <v>3</v>
      </c>
      <c r="AG71" s="113" t="str">
        <f t="shared" si="15"/>
        <v>Y</v>
      </c>
      <c r="AH71" s="113">
        <f t="shared" si="29"/>
        <v>12</v>
      </c>
      <c r="AI71" s="113">
        <f t="shared" si="30"/>
        <v>15</v>
      </c>
      <c r="AJ71" s="113">
        <f t="shared" si="16"/>
        <v>80</v>
      </c>
      <c r="AK71" s="113">
        <f t="shared" si="17"/>
        <v>3</v>
      </c>
      <c r="AL71" s="113" t="str">
        <f t="shared" si="18"/>
        <v>Y</v>
      </c>
      <c r="AM71" s="113">
        <f t="shared" si="31"/>
        <v>13</v>
      </c>
      <c r="AN71" s="113">
        <f t="shared" si="32"/>
        <v>15</v>
      </c>
      <c r="AO71" s="113">
        <f t="shared" si="19"/>
        <v>86.67</v>
      </c>
      <c r="AP71" s="113">
        <f t="shared" si="20"/>
        <v>3</v>
      </c>
      <c r="AQ71" s="113" t="str">
        <f t="shared" si="21"/>
        <v>Y</v>
      </c>
      <c r="AR71" s="113">
        <f t="shared" si="33"/>
        <v>14</v>
      </c>
      <c r="AS71" s="113">
        <f t="shared" si="34"/>
        <v>20</v>
      </c>
      <c r="AT71" s="113">
        <f t="shared" si="22"/>
        <v>70</v>
      </c>
      <c r="AU71" s="113">
        <f t="shared" si="23"/>
        <v>3</v>
      </c>
      <c r="AV71" s="113" t="str">
        <f t="shared" si="24"/>
        <v>Y</v>
      </c>
    </row>
    <row r="72" spans="1:48" s="70" customFormat="1" x14ac:dyDescent="0.25">
      <c r="A72" s="214">
        <v>57</v>
      </c>
      <c r="B72" s="215">
        <v>2200820100060</v>
      </c>
      <c r="C72" s="216" t="s">
        <v>364</v>
      </c>
      <c r="D72" s="112">
        <v>1</v>
      </c>
      <c r="E72" s="112">
        <v>1</v>
      </c>
      <c r="F72" s="112">
        <v>2</v>
      </c>
      <c r="G72" s="112">
        <v>2</v>
      </c>
      <c r="H72" s="112">
        <v>1</v>
      </c>
      <c r="I72" s="112">
        <v>1</v>
      </c>
      <c r="J72" s="23"/>
      <c r="K72" s="217">
        <v>1</v>
      </c>
      <c r="L72" s="217">
        <v>1.5</v>
      </c>
      <c r="M72" s="217">
        <v>1.5</v>
      </c>
      <c r="N72" s="217">
        <v>0</v>
      </c>
      <c r="O72" s="217">
        <v>3.5</v>
      </c>
      <c r="P72" s="217">
        <v>1.5</v>
      </c>
      <c r="Q72" s="23"/>
      <c r="R72" s="113">
        <v>10</v>
      </c>
      <c r="S72" s="113">
        <v>10</v>
      </c>
      <c r="T72" s="113">
        <v>9</v>
      </c>
      <c r="U72" s="113">
        <v>10</v>
      </c>
      <c r="V72" s="113">
        <v>10</v>
      </c>
      <c r="W72" s="62"/>
      <c r="X72" s="113">
        <f t="shared" si="25"/>
        <v>13</v>
      </c>
      <c r="Y72" s="113">
        <f t="shared" si="26"/>
        <v>15</v>
      </c>
      <c r="Z72" s="113">
        <f t="shared" si="10"/>
        <v>86.67</v>
      </c>
      <c r="AA72" s="113">
        <f t="shared" si="11"/>
        <v>3</v>
      </c>
      <c r="AB72" s="113" t="str">
        <f t="shared" si="12"/>
        <v>Y</v>
      </c>
      <c r="AC72" s="113">
        <f t="shared" si="27"/>
        <v>12</v>
      </c>
      <c r="AD72" s="113">
        <f t="shared" si="28"/>
        <v>15</v>
      </c>
      <c r="AE72" s="113">
        <f t="shared" si="13"/>
        <v>80</v>
      </c>
      <c r="AF72" s="113">
        <f t="shared" si="14"/>
        <v>3</v>
      </c>
      <c r="AG72" s="113" t="str">
        <f t="shared" si="15"/>
        <v>Y</v>
      </c>
      <c r="AH72" s="113">
        <f t="shared" si="29"/>
        <v>10</v>
      </c>
      <c r="AI72" s="113">
        <f t="shared" si="30"/>
        <v>15</v>
      </c>
      <c r="AJ72" s="113">
        <f t="shared" si="16"/>
        <v>66.67</v>
      </c>
      <c r="AK72" s="113">
        <f t="shared" si="17"/>
        <v>3</v>
      </c>
      <c r="AL72" s="113" t="str">
        <f t="shared" si="18"/>
        <v>Y</v>
      </c>
      <c r="AM72" s="113">
        <f t="shared" si="31"/>
        <v>13</v>
      </c>
      <c r="AN72" s="113">
        <f t="shared" si="32"/>
        <v>15</v>
      </c>
      <c r="AO72" s="113">
        <f t="shared" si="19"/>
        <v>86.67</v>
      </c>
      <c r="AP72" s="113">
        <f t="shared" si="20"/>
        <v>3</v>
      </c>
      <c r="AQ72" s="113" t="str">
        <f t="shared" si="21"/>
        <v>Y</v>
      </c>
      <c r="AR72" s="113">
        <f t="shared" si="33"/>
        <v>18</v>
      </c>
      <c r="AS72" s="113">
        <f t="shared" si="34"/>
        <v>20</v>
      </c>
      <c r="AT72" s="113">
        <f t="shared" si="22"/>
        <v>90</v>
      </c>
      <c r="AU72" s="113">
        <f t="shared" si="23"/>
        <v>3</v>
      </c>
      <c r="AV72" s="113" t="str">
        <f t="shared" si="24"/>
        <v>Y</v>
      </c>
    </row>
    <row r="73" spans="1:48" s="70" customFormat="1" x14ac:dyDescent="0.25">
      <c r="A73" s="214">
        <v>58</v>
      </c>
      <c r="B73" s="215">
        <v>2200820100061</v>
      </c>
      <c r="C73" s="216" t="s">
        <v>365</v>
      </c>
      <c r="D73" s="112">
        <v>1</v>
      </c>
      <c r="E73" s="112">
        <v>0</v>
      </c>
      <c r="F73" s="112">
        <v>1</v>
      </c>
      <c r="G73" s="112">
        <v>2</v>
      </c>
      <c r="H73" s="112">
        <v>0</v>
      </c>
      <c r="I73" s="112">
        <v>0</v>
      </c>
      <c r="J73" s="23"/>
      <c r="K73" s="217">
        <v>0</v>
      </c>
      <c r="L73" s="217">
        <v>1.5</v>
      </c>
      <c r="M73" s="217">
        <v>1.5</v>
      </c>
      <c r="N73" s="217"/>
      <c r="O73" s="217">
        <v>1</v>
      </c>
      <c r="P73" s="217">
        <v>1</v>
      </c>
      <c r="Q73" s="23"/>
      <c r="R73" s="113">
        <v>9</v>
      </c>
      <c r="S73" s="113">
        <v>10</v>
      </c>
      <c r="T73" s="113">
        <v>9</v>
      </c>
      <c r="U73" s="113">
        <v>10</v>
      </c>
      <c r="V73" s="113">
        <v>10</v>
      </c>
      <c r="W73" s="62"/>
      <c r="X73" s="113">
        <f t="shared" si="25"/>
        <v>12</v>
      </c>
      <c r="Y73" s="113">
        <f t="shared" si="26"/>
        <v>15</v>
      </c>
      <c r="Z73" s="113">
        <f>IF(Y73,ROUND((X73/Y73)*100,2),"")</f>
        <v>80</v>
      </c>
      <c r="AA73" s="113">
        <f>IF(Z73&gt;=60,3,IF(Z73&gt;=40,2,1))</f>
        <v>3</v>
      </c>
      <c r="AB73" s="113" t="str">
        <f>IF(AA73=3,"Y","N")</f>
        <v>Y</v>
      </c>
      <c r="AC73" s="113">
        <f t="shared" si="27"/>
        <v>10</v>
      </c>
      <c r="AD73" s="113">
        <f t="shared" si="28"/>
        <v>15</v>
      </c>
      <c r="AE73" s="113">
        <f>IF(AD73,ROUND((AC73/AD73)*100,2),"")</f>
        <v>66.67</v>
      </c>
      <c r="AF73" s="113">
        <f>IF(AE73&gt;=60,3,IF(AE73&gt;=40,2,1))</f>
        <v>3</v>
      </c>
      <c r="AG73" s="113" t="str">
        <f>IF(AF73=3,"Y","N")</f>
        <v>Y</v>
      </c>
      <c r="AH73" s="113">
        <f t="shared" si="29"/>
        <v>9</v>
      </c>
      <c r="AI73" s="113">
        <f t="shared" si="30"/>
        <v>12</v>
      </c>
      <c r="AJ73" s="113">
        <f>IF(AI73,ROUND((AH73/AI73)*100,2),"")</f>
        <v>75</v>
      </c>
      <c r="AK73" s="113">
        <f>IF(AJ73&gt;=60,3,IF(AJ73&gt;=40,2,1))</f>
        <v>3</v>
      </c>
      <c r="AL73" s="113" t="str">
        <f>IF(AK73=3,"Y","N")</f>
        <v>Y</v>
      </c>
      <c r="AM73" s="113">
        <f t="shared" si="31"/>
        <v>11</v>
      </c>
      <c r="AN73" s="113">
        <f t="shared" si="32"/>
        <v>15</v>
      </c>
      <c r="AO73" s="113">
        <f>IF(AN73,ROUND((AM73/AN73)*100,2),"")</f>
        <v>73.33</v>
      </c>
      <c r="AP73" s="113">
        <f>IF(AO73&gt;=60,3,IF(AO73&gt;=40,2,1))</f>
        <v>3</v>
      </c>
      <c r="AQ73" s="113" t="str">
        <f>IF(AP73=3,"Y","N")</f>
        <v>Y</v>
      </c>
      <c r="AR73" s="113">
        <f t="shared" si="33"/>
        <v>15</v>
      </c>
      <c r="AS73" s="113">
        <f t="shared" si="34"/>
        <v>20</v>
      </c>
      <c r="AT73" s="113">
        <f>IF(AS73,ROUND((AR73/AS73)*100,2),"")</f>
        <v>75</v>
      </c>
      <c r="AU73" s="113">
        <f>IF(AT73&gt;=60,3,IF(AT73&gt;=40,2,1))</f>
        <v>3</v>
      </c>
      <c r="AV73" s="113" t="str">
        <f>IF(AU73=3,"Y","N")</f>
        <v>Y</v>
      </c>
    </row>
    <row r="74" spans="1:48" s="70" customFormat="1" x14ac:dyDescent="0.25">
      <c r="A74" s="214">
        <v>59</v>
      </c>
      <c r="B74" s="215">
        <v>2200820100062</v>
      </c>
      <c r="C74" s="216" t="s">
        <v>366</v>
      </c>
      <c r="D74" s="112">
        <v>0</v>
      </c>
      <c r="E74" s="112">
        <v>0</v>
      </c>
      <c r="F74" s="112">
        <v>1</v>
      </c>
      <c r="G74" s="112">
        <v>1</v>
      </c>
      <c r="H74" s="112"/>
      <c r="I74" s="112">
        <v>1</v>
      </c>
      <c r="J74" s="23"/>
      <c r="K74" s="217">
        <v>1</v>
      </c>
      <c r="L74" s="217">
        <v>1</v>
      </c>
      <c r="M74" s="217">
        <v>1</v>
      </c>
      <c r="N74" s="217">
        <v>4</v>
      </c>
      <c r="O74" s="217">
        <v>4</v>
      </c>
      <c r="P74" s="217">
        <v>1.5</v>
      </c>
      <c r="Q74" s="23"/>
      <c r="R74" s="113">
        <v>10</v>
      </c>
      <c r="S74" s="113">
        <v>10</v>
      </c>
      <c r="T74" s="113">
        <v>9</v>
      </c>
      <c r="U74" s="113">
        <v>10</v>
      </c>
      <c r="V74" s="113">
        <v>10</v>
      </c>
      <c r="W74" s="62"/>
      <c r="X74" s="113">
        <f t="shared" si="25"/>
        <v>11</v>
      </c>
      <c r="Y74" s="113">
        <f t="shared" si="26"/>
        <v>15</v>
      </c>
      <c r="Z74" s="113">
        <f t="shared" ref="Z74:Z115" si="35">IF(Y74,ROUND((X74/Y74)*100,2),"")</f>
        <v>73.33</v>
      </c>
      <c r="AA74" s="113">
        <f t="shared" ref="AA74:AA115" si="36">IF(Z74&gt;=60,3,IF(Z74&gt;=40,2,1))</f>
        <v>3</v>
      </c>
      <c r="AB74" s="113" t="str">
        <f t="shared" ref="AB74:AB115" si="37">IF(AA74=3,"Y","N")</f>
        <v>Y</v>
      </c>
      <c r="AC74" s="113">
        <f t="shared" si="27"/>
        <v>10</v>
      </c>
      <c r="AD74" s="113">
        <f t="shared" si="28"/>
        <v>12</v>
      </c>
      <c r="AE74" s="113">
        <f t="shared" ref="AE74:AE115" si="38">IF(AD74,ROUND((AC74/AD74)*100,2),"")</f>
        <v>83.33</v>
      </c>
      <c r="AF74" s="113">
        <f t="shared" ref="AF74:AF115" si="39">IF(AE74&gt;=60,3,IF(AE74&gt;=40,2,1))</f>
        <v>3</v>
      </c>
      <c r="AG74" s="113" t="str">
        <f t="shared" ref="AG74:AG115" si="40">IF(AF74=3,"Y","N")</f>
        <v>Y</v>
      </c>
      <c r="AH74" s="113">
        <f t="shared" si="29"/>
        <v>14</v>
      </c>
      <c r="AI74" s="113">
        <f t="shared" si="30"/>
        <v>15</v>
      </c>
      <c r="AJ74" s="113">
        <f t="shared" ref="AJ74:AJ115" si="41">IF(AI74,ROUND((AH74/AI74)*100,2),"")</f>
        <v>93.33</v>
      </c>
      <c r="AK74" s="113">
        <f t="shared" ref="AK74:AK115" si="42">IF(AJ74&gt;=60,3,IF(AJ74&gt;=40,2,1))</f>
        <v>3</v>
      </c>
      <c r="AL74" s="113" t="str">
        <f t="shared" ref="AL74:AL115" si="43">IF(AK74=3,"Y","N")</f>
        <v>Y</v>
      </c>
      <c r="AM74" s="113">
        <f t="shared" si="31"/>
        <v>12</v>
      </c>
      <c r="AN74" s="113">
        <f t="shared" si="32"/>
        <v>15</v>
      </c>
      <c r="AO74" s="113">
        <f t="shared" ref="AO74:AO115" si="44">IF(AN74,ROUND((AM74/AN74)*100,2),"")</f>
        <v>80</v>
      </c>
      <c r="AP74" s="113">
        <f t="shared" ref="AP74:AP115" si="45">IF(AO74&gt;=60,3,IF(AO74&gt;=40,2,1))</f>
        <v>3</v>
      </c>
      <c r="AQ74" s="113" t="str">
        <f t="shared" ref="AQ74:AQ115" si="46">IF(AP74=3,"Y","N")</f>
        <v>Y</v>
      </c>
      <c r="AR74" s="113">
        <f t="shared" si="33"/>
        <v>17.5</v>
      </c>
      <c r="AS74" s="113">
        <f t="shared" si="34"/>
        <v>20</v>
      </c>
      <c r="AT74" s="113">
        <f t="shared" ref="AT74:AT115" si="47">IF(AS74,ROUND((AR74/AS74)*100,2),"")</f>
        <v>87.5</v>
      </c>
      <c r="AU74" s="113">
        <f t="shared" ref="AU74:AU115" si="48">IF(AT74&gt;=60,3,IF(AT74&gt;=40,2,1))</f>
        <v>3</v>
      </c>
      <c r="AV74" s="113" t="str">
        <f t="shared" ref="AV74:AV115" si="49">IF(AU74=3,"Y","N")</f>
        <v>Y</v>
      </c>
    </row>
    <row r="75" spans="1:48" s="70" customFormat="1" x14ac:dyDescent="0.25">
      <c r="A75" s="214">
        <v>60</v>
      </c>
      <c r="B75" s="215">
        <v>2200820100063</v>
      </c>
      <c r="C75" s="216" t="s">
        <v>367</v>
      </c>
      <c r="D75" s="112">
        <v>2</v>
      </c>
      <c r="E75" s="112">
        <v>3</v>
      </c>
      <c r="F75" s="112"/>
      <c r="G75" s="112">
        <v>3.5</v>
      </c>
      <c r="H75" s="112">
        <v>4</v>
      </c>
      <c r="I75" s="112">
        <v>4</v>
      </c>
      <c r="J75" s="23"/>
      <c r="K75" s="217">
        <v>2</v>
      </c>
      <c r="L75" s="217">
        <v>3</v>
      </c>
      <c r="M75" s="217">
        <v>2.5</v>
      </c>
      <c r="N75" s="217">
        <v>4</v>
      </c>
      <c r="O75" s="217">
        <v>4</v>
      </c>
      <c r="P75" s="217">
        <v>4</v>
      </c>
      <c r="Q75" s="23"/>
      <c r="R75" s="113">
        <v>5</v>
      </c>
      <c r="S75" s="113">
        <v>10</v>
      </c>
      <c r="T75" s="113">
        <v>10</v>
      </c>
      <c r="U75" s="113">
        <v>10</v>
      </c>
      <c r="V75" s="113">
        <v>8</v>
      </c>
      <c r="W75" s="62"/>
      <c r="X75" s="113">
        <f t="shared" si="25"/>
        <v>10.5</v>
      </c>
      <c r="Y75" s="113">
        <f t="shared" si="26"/>
        <v>15</v>
      </c>
      <c r="Z75" s="113">
        <f t="shared" si="35"/>
        <v>70</v>
      </c>
      <c r="AA75" s="113">
        <f t="shared" si="36"/>
        <v>3</v>
      </c>
      <c r="AB75" s="113" t="str">
        <f t="shared" si="37"/>
        <v>Y</v>
      </c>
      <c r="AC75" s="113">
        <f t="shared" si="27"/>
        <v>17</v>
      </c>
      <c r="AD75" s="113">
        <f t="shared" si="28"/>
        <v>15</v>
      </c>
      <c r="AE75" s="113">
        <f t="shared" si="38"/>
        <v>113.33</v>
      </c>
      <c r="AF75" s="113">
        <f t="shared" si="39"/>
        <v>3</v>
      </c>
      <c r="AG75" s="113" t="str">
        <f t="shared" si="40"/>
        <v>Y</v>
      </c>
      <c r="AH75" s="113">
        <f t="shared" si="29"/>
        <v>16</v>
      </c>
      <c r="AI75" s="113">
        <f t="shared" si="30"/>
        <v>15</v>
      </c>
      <c r="AJ75" s="113">
        <f t="shared" si="41"/>
        <v>106.67</v>
      </c>
      <c r="AK75" s="113">
        <f t="shared" si="42"/>
        <v>3</v>
      </c>
      <c r="AL75" s="113" t="str">
        <f t="shared" si="43"/>
        <v>Y</v>
      </c>
      <c r="AM75" s="113">
        <f t="shared" si="31"/>
        <v>14</v>
      </c>
      <c r="AN75" s="113">
        <f t="shared" si="32"/>
        <v>13</v>
      </c>
      <c r="AO75" s="113">
        <f t="shared" si="44"/>
        <v>107.69</v>
      </c>
      <c r="AP75" s="113">
        <f t="shared" si="45"/>
        <v>3</v>
      </c>
      <c r="AQ75" s="113" t="str">
        <f t="shared" si="46"/>
        <v>Y</v>
      </c>
      <c r="AR75" s="113">
        <f t="shared" si="33"/>
        <v>21.5</v>
      </c>
      <c r="AS75" s="113">
        <f t="shared" si="34"/>
        <v>20</v>
      </c>
      <c r="AT75" s="113">
        <f t="shared" si="47"/>
        <v>107.5</v>
      </c>
      <c r="AU75" s="113">
        <f t="shared" si="48"/>
        <v>3</v>
      </c>
      <c r="AV75" s="113" t="str">
        <f t="shared" si="49"/>
        <v>Y</v>
      </c>
    </row>
    <row r="76" spans="1:48" s="70" customFormat="1" x14ac:dyDescent="0.25">
      <c r="A76" s="214">
        <v>61</v>
      </c>
      <c r="B76" s="215">
        <v>2200820100064</v>
      </c>
      <c r="C76" s="216" t="s">
        <v>368</v>
      </c>
      <c r="D76" s="112">
        <v>0</v>
      </c>
      <c r="E76" s="112">
        <v>0</v>
      </c>
      <c r="F76" s="112">
        <v>1</v>
      </c>
      <c r="G76" s="112">
        <v>0</v>
      </c>
      <c r="H76" s="112">
        <v>0</v>
      </c>
      <c r="I76" s="112">
        <v>1</v>
      </c>
      <c r="J76" s="23"/>
      <c r="K76" s="217">
        <v>0</v>
      </c>
      <c r="L76" s="217">
        <v>3</v>
      </c>
      <c r="M76" s="217">
        <v>1.5</v>
      </c>
      <c r="N76" s="217"/>
      <c r="O76" s="217">
        <v>1</v>
      </c>
      <c r="P76" s="217">
        <v>2</v>
      </c>
      <c r="Q76" s="23"/>
      <c r="R76" s="113">
        <v>10</v>
      </c>
      <c r="S76" s="113">
        <v>9</v>
      </c>
      <c r="T76" s="113">
        <v>10</v>
      </c>
      <c r="U76" s="113">
        <v>8</v>
      </c>
      <c r="V76" s="113">
        <v>10</v>
      </c>
      <c r="W76" s="62"/>
      <c r="X76" s="113">
        <f t="shared" si="25"/>
        <v>10</v>
      </c>
      <c r="Y76" s="113">
        <f t="shared" si="26"/>
        <v>15</v>
      </c>
      <c r="Z76" s="113">
        <f t="shared" si="35"/>
        <v>66.67</v>
      </c>
      <c r="AA76" s="113">
        <f t="shared" si="36"/>
        <v>3</v>
      </c>
      <c r="AB76" s="113" t="str">
        <f t="shared" si="37"/>
        <v>Y</v>
      </c>
      <c r="AC76" s="113">
        <f t="shared" si="27"/>
        <v>9</v>
      </c>
      <c r="AD76" s="113">
        <f t="shared" si="28"/>
        <v>15</v>
      </c>
      <c r="AE76" s="113">
        <f t="shared" si="38"/>
        <v>60</v>
      </c>
      <c r="AF76" s="113">
        <f t="shared" si="39"/>
        <v>3</v>
      </c>
      <c r="AG76" s="113" t="str">
        <f t="shared" si="40"/>
        <v>Y</v>
      </c>
      <c r="AH76" s="113">
        <f t="shared" si="29"/>
        <v>10</v>
      </c>
      <c r="AI76" s="113">
        <f t="shared" si="30"/>
        <v>12</v>
      </c>
      <c r="AJ76" s="113">
        <f t="shared" si="41"/>
        <v>83.33</v>
      </c>
      <c r="AK76" s="113">
        <f t="shared" si="42"/>
        <v>3</v>
      </c>
      <c r="AL76" s="113" t="str">
        <f t="shared" si="43"/>
        <v>Y</v>
      </c>
      <c r="AM76" s="113">
        <f t="shared" si="31"/>
        <v>10</v>
      </c>
      <c r="AN76" s="113">
        <f t="shared" si="32"/>
        <v>15</v>
      </c>
      <c r="AO76" s="113">
        <f t="shared" si="44"/>
        <v>66.67</v>
      </c>
      <c r="AP76" s="113">
        <f t="shared" si="45"/>
        <v>3</v>
      </c>
      <c r="AQ76" s="113" t="str">
        <f t="shared" si="46"/>
        <v>Y</v>
      </c>
      <c r="AR76" s="113">
        <f t="shared" si="33"/>
        <v>17.5</v>
      </c>
      <c r="AS76" s="113">
        <f t="shared" si="34"/>
        <v>20</v>
      </c>
      <c r="AT76" s="113">
        <f t="shared" si="47"/>
        <v>87.5</v>
      </c>
      <c r="AU76" s="113">
        <f t="shared" si="48"/>
        <v>3</v>
      </c>
      <c r="AV76" s="113" t="str">
        <f t="shared" si="49"/>
        <v>Y</v>
      </c>
    </row>
    <row r="77" spans="1:48" s="70" customFormat="1" x14ac:dyDescent="0.25">
      <c r="A77" s="214">
        <v>62</v>
      </c>
      <c r="B77" s="215">
        <v>2100820100002</v>
      </c>
      <c r="C77" s="216" t="s">
        <v>369</v>
      </c>
      <c r="D77" s="112">
        <v>0</v>
      </c>
      <c r="E77" s="112">
        <v>0</v>
      </c>
      <c r="F77" s="112">
        <v>0</v>
      </c>
      <c r="G77" s="112">
        <v>0</v>
      </c>
      <c r="H77" s="112">
        <v>0</v>
      </c>
      <c r="I77" s="112">
        <v>0</v>
      </c>
      <c r="J77" s="23"/>
      <c r="K77" s="217">
        <v>0</v>
      </c>
      <c r="L77" s="217"/>
      <c r="M77" s="217">
        <v>3</v>
      </c>
      <c r="N77" s="217"/>
      <c r="O77" s="217">
        <v>2.5</v>
      </c>
      <c r="P77" s="217">
        <v>1</v>
      </c>
      <c r="Q77" s="23"/>
      <c r="R77" s="113">
        <v>10</v>
      </c>
      <c r="S77" s="113">
        <v>10</v>
      </c>
      <c r="T77" s="113">
        <v>10</v>
      </c>
      <c r="U77" s="113">
        <v>8</v>
      </c>
      <c r="V77" s="113">
        <v>8</v>
      </c>
      <c r="W77" s="62"/>
      <c r="X77" s="113">
        <f t="shared" si="25"/>
        <v>10</v>
      </c>
      <c r="Y77" s="113">
        <f t="shared" si="26"/>
        <v>15</v>
      </c>
      <c r="Z77" s="113">
        <f t="shared" si="35"/>
        <v>66.67</v>
      </c>
      <c r="AA77" s="113">
        <f t="shared" si="36"/>
        <v>3</v>
      </c>
      <c r="AB77" s="113" t="str">
        <f t="shared" si="37"/>
        <v>Y</v>
      </c>
      <c r="AC77" s="113">
        <f t="shared" si="27"/>
        <v>10</v>
      </c>
      <c r="AD77" s="113">
        <f t="shared" si="28"/>
        <v>15</v>
      </c>
      <c r="AE77" s="113">
        <f t="shared" si="38"/>
        <v>66.67</v>
      </c>
      <c r="AF77" s="113">
        <f t="shared" si="39"/>
        <v>3</v>
      </c>
      <c r="AG77" s="113" t="str">
        <f t="shared" si="40"/>
        <v>Y</v>
      </c>
      <c r="AH77" s="113">
        <f t="shared" si="29"/>
        <v>10</v>
      </c>
      <c r="AI77" s="113">
        <f t="shared" si="30"/>
        <v>12</v>
      </c>
      <c r="AJ77" s="113">
        <f t="shared" si="41"/>
        <v>83.33</v>
      </c>
      <c r="AK77" s="113">
        <f t="shared" si="42"/>
        <v>3</v>
      </c>
      <c r="AL77" s="113" t="str">
        <f t="shared" si="43"/>
        <v>Y</v>
      </c>
      <c r="AM77" s="113">
        <f t="shared" si="31"/>
        <v>8</v>
      </c>
      <c r="AN77" s="113">
        <f t="shared" si="32"/>
        <v>15</v>
      </c>
      <c r="AO77" s="113">
        <f t="shared" si="44"/>
        <v>53.33</v>
      </c>
      <c r="AP77" s="113">
        <f t="shared" si="45"/>
        <v>2</v>
      </c>
      <c r="AQ77" s="113" t="str">
        <f t="shared" si="46"/>
        <v>N</v>
      </c>
      <c r="AR77" s="113">
        <f t="shared" si="33"/>
        <v>14.5</v>
      </c>
      <c r="AS77" s="113">
        <f t="shared" si="34"/>
        <v>18</v>
      </c>
      <c r="AT77" s="113">
        <f t="shared" si="47"/>
        <v>80.56</v>
      </c>
      <c r="AU77" s="113">
        <f t="shared" si="48"/>
        <v>3</v>
      </c>
      <c r="AV77" s="113" t="str">
        <f t="shared" si="49"/>
        <v>Y</v>
      </c>
    </row>
    <row r="78" spans="1:48" s="70" customFormat="1" x14ac:dyDescent="0.25">
      <c r="A78" s="214">
        <v>63</v>
      </c>
      <c r="B78" s="215">
        <v>2100820100031</v>
      </c>
      <c r="C78" s="216" t="s">
        <v>370</v>
      </c>
      <c r="D78" s="112">
        <v>0</v>
      </c>
      <c r="E78" s="112">
        <v>0</v>
      </c>
      <c r="F78" s="112">
        <v>0</v>
      </c>
      <c r="G78" s="112">
        <v>0</v>
      </c>
      <c r="H78" s="112">
        <v>0</v>
      </c>
      <c r="I78" s="112">
        <v>0</v>
      </c>
      <c r="J78" s="23"/>
      <c r="K78" s="217">
        <v>1</v>
      </c>
      <c r="L78" s="217">
        <v>0.5</v>
      </c>
      <c r="M78" s="217">
        <v>1</v>
      </c>
      <c r="N78" s="217"/>
      <c r="O78" s="217">
        <v>1</v>
      </c>
      <c r="P78" s="217"/>
      <c r="Q78" s="23"/>
      <c r="R78" s="113">
        <v>10</v>
      </c>
      <c r="S78" s="113">
        <v>9</v>
      </c>
      <c r="T78" s="113">
        <v>9</v>
      </c>
      <c r="U78" s="113">
        <v>10</v>
      </c>
      <c r="V78" s="113">
        <v>9</v>
      </c>
      <c r="W78" s="62"/>
      <c r="X78" s="113">
        <f t="shared" si="25"/>
        <v>10</v>
      </c>
      <c r="Y78" s="113">
        <f t="shared" si="26"/>
        <v>15</v>
      </c>
      <c r="Z78" s="113">
        <f t="shared" si="35"/>
        <v>66.67</v>
      </c>
      <c r="AA78" s="113">
        <f t="shared" si="36"/>
        <v>3</v>
      </c>
      <c r="AB78" s="113" t="str">
        <f t="shared" si="37"/>
        <v>Y</v>
      </c>
      <c r="AC78" s="113">
        <f t="shared" si="27"/>
        <v>9</v>
      </c>
      <c r="AD78" s="113">
        <f t="shared" si="28"/>
        <v>15</v>
      </c>
      <c r="AE78" s="113">
        <f t="shared" si="38"/>
        <v>60</v>
      </c>
      <c r="AF78" s="113">
        <f t="shared" si="39"/>
        <v>3</v>
      </c>
      <c r="AG78" s="113" t="str">
        <f t="shared" si="40"/>
        <v>Y</v>
      </c>
      <c r="AH78" s="113">
        <f t="shared" si="29"/>
        <v>10</v>
      </c>
      <c r="AI78" s="113">
        <f t="shared" si="30"/>
        <v>12</v>
      </c>
      <c r="AJ78" s="113">
        <f t="shared" si="41"/>
        <v>83.33</v>
      </c>
      <c r="AK78" s="113">
        <f t="shared" si="42"/>
        <v>3</v>
      </c>
      <c r="AL78" s="113" t="str">
        <f t="shared" si="43"/>
        <v>Y</v>
      </c>
      <c r="AM78" s="113">
        <f t="shared" si="31"/>
        <v>10</v>
      </c>
      <c r="AN78" s="113">
        <f t="shared" si="32"/>
        <v>15</v>
      </c>
      <c r="AO78" s="113">
        <f t="shared" si="44"/>
        <v>66.67</v>
      </c>
      <c r="AP78" s="113">
        <f t="shared" si="45"/>
        <v>3</v>
      </c>
      <c r="AQ78" s="113" t="str">
        <f t="shared" si="46"/>
        <v>Y</v>
      </c>
      <c r="AR78" s="113">
        <f t="shared" si="33"/>
        <v>11.5</v>
      </c>
      <c r="AS78" s="113">
        <f t="shared" si="34"/>
        <v>17</v>
      </c>
      <c r="AT78" s="113">
        <f t="shared" si="47"/>
        <v>67.650000000000006</v>
      </c>
      <c r="AU78" s="113">
        <f t="shared" si="48"/>
        <v>3</v>
      </c>
      <c r="AV78" s="113" t="str">
        <f t="shared" si="49"/>
        <v>Y</v>
      </c>
    </row>
    <row r="79" spans="1:48" s="70" customFormat="1" x14ac:dyDescent="0.25">
      <c r="A79" s="214">
        <v>64</v>
      </c>
      <c r="B79" s="215" t="s">
        <v>305</v>
      </c>
      <c r="C79" s="219" t="s">
        <v>371</v>
      </c>
      <c r="D79" s="220">
        <v>0</v>
      </c>
      <c r="E79" s="220"/>
      <c r="F79" s="220"/>
      <c r="G79" s="220">
        <v>0</v>
      </c>
      <c r="H79" s="220">
        <v>1</v>
      </c>
      <c r="I79" s="220">
        <v>1</v>
      </c>
      <c r="J79" s="23"/>
      <c r="K79" s="217"/>
      <c r="L79" s="217">
        <v>3</v>
      </c>
      <c r="M79" s="217">
        <v>0.5</v>
      </c>
      <c r="N79" s="217">
        <v>3</v>
      </c>
      <c r="O79" s="217">
        <v>0.5</v>
      </c>
      <c r="P79" s="217">
        <v>0.5</v>
      </c>
      <c r="Q79" s="23"/>
      <c r="R79" s="113">
        <v>10</v>
      </c>
      <c r="S79" s="113">
        <v>10</v>
      </c>
      <c r="T79" s="113">
        <v>10</v>
      </c>
      <c r="U79" s="113">
        <v>10</v>
      </c>
      <c r="V79" s="113">
        <v>9</v>
      </c>
      <c r="W79" s="62"/>
      <c r="X79" s="113">
        <f t="shared" si="25"/>
        <v>10</v>
      </c>
      <c r="Y79" s="113">
        <f t="shared" si="26"/>
        <v>15</v>
      </c>
      <c r="Z79" s="113">
        <f t="shared" si="35"/>
        <v>66.67</v>
      </c>
      <c r="AA79" s="113">
        <f t="shared" si="36"/>
        <v>3</v>
      </c>
      <c r="AB79" s="113" t="str">
        <f t="shared" si="37"/>
        <v>Y</v>
      </c>
      <c r="AC79" s="113">
        <f t="shared" si="27"/>
        <v>11</v>
      </c>
      <c r="AD79" s="113">
        <f t="shared" si="28"/>
        <v>13</v>
      </c>
      <c r="AE79" s="113">
        <f t="shared" si="38"/>
        <v>84.62</v>
      </c>
      <c r="AF79" s="113">
        <f t="shared" si="39"/>
        <v>3</v>
      </c>
      <c r="AG79" s="113" t="str">
        <f t="shared" si="40"/>
        <v>Y</v>
      </c>
      <c r="AH79" s="113">
        <f t="shared" si="29"/>
        <v>13</v>
      </c>
      <c r="AI79" s="113">
        <f t="shared" si="30"/>
        <v>13</v>
      </c>
      <c r="AJ79" s="113">
        <f t="shared" si="41"/>
        <v>100</v>
      </c>
      <c r="AK79" s="113">
        <f t="shared" si="42"/>
        <v>3</v>
      </c>
      <c r="AL79" s="113" t="str">
        <f t="shared" si="43"/>
        <v>Y</v>
      </c>
      <c r="AM79" s="113">
        <f t="shared" si="31"/>
        <v>11</v>
      </c>
      <c r="AN79" s="113">
        <f t="shared" si="32"/>
        <v>13</v>
      </c>
      <c r="AO79" s="113">
        <f t="shared" si="44"/>
        <v>84.62</v>
      </c>
      <c r="AP79" s="113">
        <f t="shared" si="45"/>
        <v>3</v>
      </c>
      <c r="AQ79" s="113" t="str">
        <f t="shared" si="46"/>
        <v>Y</v>
      </c>
      <c r="AR79" s="113">
        <f t="shared" si="33"/>
        <v>13.5</v>
      </c>
      <c r="AS79" s="113">
        <f t="shared" si="34"/>
        <v>20</v>
      </c>
      <c r="AT79" s="113">
        <f t="shared" si="47"/>
        <v>67.5</v>
      </c>
      <c r="AU79" s="113">
        <f t="shared" si="48"/>
        <v>3</v>
      </c>
      <c r="AV79" s="113" t="str">
        <f t="shared" si="49"/>
        <v>Y</v>
      </c>
    </row>
    <row r="80" spans="1:48" s="70" customFormat="1" x14ac:dyDescent="0.25">
      <c r="A80" s="214">
        <v>65</v>
      </c>
      <c r="B80" s="215" t="s">
        <v>305</v>
      </c>
      <c r="C80" s="217" t="s">
        <v>372</v>
      </c>
      <c r="D80" s="112">
        <v>0</v>
      </c>
      <c r="E80" s="112">
        <v>0</v>
      </c>
      <c r="F80" s="112">
        <v>1</v>
      </c>
      <c r="G80" s="112">
        <v>2</v>
      </c>
      <c r="H80" s="112">
        <v>0</v>
      </c>
      <c r="I80" s="112">
        <v>3</v>
      </c>
      <c r="J80" s="23"/>
      <c r="K80" s="217">
        <v>1.5</v>
      </c>
      <c r="L80" s="217">
        <v>2.5</v>
      </c>
      <c r="M80" s="217">
        <v>1.5</v>
      </c>
      <c r="N80" s="217">
        <v>4</v>
      </c>
      <c r="O80" s="217">
        <v>0.5</v>
      </c>
      <c r="P80" s="217">
        <v>1</v>
      </c>
      <c r="Q80" s="23"/>
      <c r="R80" s="113">
        <v>10</v>
      </c>
      <c r="S80" s="113">
        <v>10</v>
      </c>
      <c r="T80" s="113">
        <v>9</v>
      </c>
      <c r="U80" s="113">
        <v>9</v>
      </c>
      <c r="V80" s="113">
        <v>9</v>
      </c>
      <c r="W80" s="62"/>
      <c r="X80" s="113">
        <f t="shared" ref="X80:X110" si="50">SUMIFS(D80:V80,$D$13:$V$13,"=CO1")</f>
        <v>12</v>
      </c>
      <c r="Y80" s="113">
        <f t="shared" ref="Y80:Y110" si="51">(SUMIFS($D$15:$V$15,$D$13:$V$13,"=CO1")-SUMIFS($D$15:$V$15,$D$13:$V$13,"=CO1",D80:V80,""))</f>
        <v>15</v>
      </c>
      <c r="Z80" s="113">
        <f t="shared" si="35"/>
        <v>80</v>
      </c>
      <c r="AA80" s="113">
        <f t="shared" si="36"/>
        <v>3</v>
      </c>
      <c r="AB80" s="113" t="str">
        <f t="shared" si="37"/>
        <v>Y</v>
      </c>
      <c r="AC80" s="113">
        <f t="shared" ref="AC80:AC110" si="52">SUMIFS(D80:V80,$D$13:$V$13,"=CO2")</f>
        <v>10</v>
      </c>
      <c r="AD80" s="113">
        <f t="shared" ref="AD80:AD110" si="53">(SUMIFS($D$15:$V$15,$D$13:$V$13,"=CO2")-SUMIFS($D$15:$V$15,$D$13:$V$13,"=CO2",D80:V80,""))</f>
        <v>15</v>
      </c>
      <c r="AE80" s="113">
        <f t="shared" si="38"/>
        <v>66.67</v>
      </c>
      <c r="AF80" s="113">
        <f t="shared" si="39"/>
        <v>3</v>
      </c>
      <c r="AG80" s="113" t="str">
        <f t="shared" si="40"/>
        <v>Y</v>
      </c>
      <c r="AH80" s="113">
        <f t="shared" ref="AH80:AH110" si="54">SUMIFS(D80:V80,$D$13:$V$13,"=CO3")</f>
        <v>14.5</v>
      </c>
      <c r="AI80" s="113">
        <f t="shared" ref="AI80:AI110" si="55">(SUMIFS($D$15:$V$15,$D$13:$V$13,"=CO3")-SUMIFS($D$15:$V$15,$D$13:$V$13,"=CO3",D80:V80,""))</f>
        <v>15</v>
      </c>
      <c r="AJ80" s="113">
        <f t="shared" si="41"/>
        <v>96.67</v>
      </c>
      <c r="AK80" s="113">
        <f t="shared" si="42"/>
        <v>3</v>
      </c>
      <c r="AL80" s="113" t="str">
        <f t="shared" si="43"/>
        <v>Y</v>
      </c>
      <c r="AM80" s="113">
        <f t="shared" ref="AM80:AM110" si="56">SUMIFS(D80:V80,$D$13:$V$13,"=CO4")</f>
        <v>13</v>
      </c>
      <c r="AN80" s="113">
        <f t="shared" ref="AN80:AN110" si="57">(SUMIFS($D$15:$V$15,$D$13:$V$13,"=CO4")-SUMIFS($D$15:$V$15,$D$13:$V$13,"=CO4",D80:V80,""))</f>
        <v>15</v>
      </c>
      <c r="AO80" s="113">
        <f t="shared" si="44"/>
        <v>86.67</v>
      </c>
      <c r="AP80" s="113">
        <f t="shared" si="45"/>
        <v>3</v>
      </c>
      <c r="AQ80" s="113" t="str">
        <f t="shared" si="46"/>
        <v>Y</v>
      </c>
      <c r="AR80" s="113">
        <f t="shared" ref="AR80:AR110" si="58">SUMIFS(D80:V80,$D$13:$V$13,"=CO5")</f>
        <v>14.5</v>
      </c>
      <c r="AS80" s="113">
        <f t="shared" ref="AS80:AS110" si="59">(SUMIFS($D$15:$V$15,$D$13:$V$13,"=CO5")-SUMIFS($D$15:$V$15,$D$13:$V$13,"=CO5",D80:V80,""))</f>
        <v>20</v>
      </c>
      <c r="AT80" s="113">
        <f t="shared" si="47"/>
        <v>72.5</v>
      </c>
      <c r="AU80" s="113">
        <f t="shared" si="48"/>
        <v>3</v>
      </c>
      <c r="AV80" s="113" t="str">
        <f t="shared" si="49"/>
        <v>Y</v>
      </c>
    </row>
    <row r="81" spans="1:48" s="70" customFormat="1" x14ac:dyDescent="0.25">
      <c r="A81" s="214">
        <v>66</v>
      </c>
      <c r="B81" s="215" t="s">
        <v>305</v>
      </c>
      <c r="C81" s="217" t="s">
        <v>373</v>
      </c>
      <c r="D81" s="112">
        <v>0</v>
      </c>
      <c r="E81" s="112">
        <v>0</v>
      </c>
      <c r="F81" s="112">
        <v>3</v>
      </c>
      <c r="G81" s="112">
        <v>0</v>
      </c>
      <c r="H81" s="112">
        <v>0</v>
      </c>
      <c r="I81" s="112">
        <v>2</v>
      </c>
      <c r="J81" s="23"/>
      <c r="K81" s="217">
        <v>1.5</v>
      </c>
      <c r="L81" s="217">
        <v>3</v>
      </c>
      <c r="M81" s="217">
        <v>2.5</v>
      </c>
      <c r="N81" s="217">
        <v>2</v>
      </c>
      <c r="O81" s="217">
        <v>0</v>
      </c>
      <c r="P81" s="217">
        <v>2.5</v>
      </c>
      <c r="Q81" s="23"/>
      <c r="R81" s="113">
        <v>10</v>
      </c>
      <c r="S81" s="113">
        <v>10</v>
      </c>
      <c r="T81" s="113">
        <v>9</v>
      </c>
      <c r="U81" s="113">
        <v>8</v>
      </c>
      <c r="V81" s="113">
        <v>10</v>
      </c>
      <c r="W81" s="62"/>
      <c r="X81" s="113">
        <f t="shared" si="50"/>
        <v>10</v>
      </c>
      <c r="Y81" s="113">
        <f t="shared" si="51"/>
        <v>15</v>
      </c>
      <c r="Z81" s="113">
        <f t="shared" si="35"/>
        <v>66.67</v>
      </c>
      <c r="AA81" s="113">
        <f t="shared" si="36"/>
        <v>3</v>
      </c>
      <c r="AB81" s="113" t="str">
        <f t="shared" si="37"/>
        <v>Y</v>
      </c>
      <c r="AC81" s="113">
        <f t="shared" si="52"/>
        <v>10</v>
      </c>
      <c r="AD81" s="113">
        <f t="shared" si="53"/>
        <v>15</v>
      </c>
      <c r="AE81" s="113">
        <f t="shared" si="38"/>
        <v>66.67</v>
      </c>
      <c r="AF81" s="113">
        <f t="shared" si="39"/>
        <v>3</v>
      </c>
      <c r="AG81" s="113" t="str">
        <f t="shared" si="40"/>
        <v>Y</v>
      </c>
      <c r="AH81" s="113">
        <f t="shared" si="54"/>
        <v>12.5</v>
      </c>
      <c r="AI81" s="113">
        <f t="shared" si="55"/>
        <v>15</v>
      </c>
      <c r="AJ81" s="113">
        <f t="shared" si="41"/>
        <v>83.33</v>
      </c>
      <c r="AK81" s="113">
        <f t="shared" si="42"/>
        <v>3</v>
      </c>
      <c r="AL81" s="113" t="str">
        <f t="shared" si="43"/>
        <v>Y</v>
      </c>
      <c r="AM81" s="113">
        <f t="shared" si="56"/>
        <v>13</v>
      </c>
      <c r="AN81" s="113">
        <f t="shared" si="57"/>
        <v>15</v>
      </c>
      <c r="AO81" s="113">
        <f t="shared" si="44"/>
        <v>86.67</v>
      </c>
      <c r="AP81" s="113">
        <f t="shared" si="45"/>
        <v>3</v>
      </c>
      <c r="AQ81" s="113" t="str">
        <f t="shared" si="46"/>
        <v>Y</v>
      </c>
      <c r="AR81" s="113">
        <f t="shared" si="58"/>
        <v>18</v>
      </c>
      <c r="AS81" s="113">
        <f t="shared" si="59"/>
        <v>20</v>
      </c>
      <c r="AT81" s="113">
        <f t="shared" si="47"/>
        <v>90</v>
      </c>
      <c r="AU81" s="113">
        <f t="shared" si="48"/>
        <v>3</v>
      </c>
      <c r="AV81" s="113" t="str">
        <f t="shared" si="49"/>
        <v>Y</v>
      </c>
    </row>
    <row r="82" spans="1:48" s="70" customFormat="1" x14ac:dyDescent="0.25">
      <c r="A82" s="214">
        <v>67</v>
      </c>
      <c r="B82" s="215" t="s">
        <v>305</v>
      </c>
      <c r="C82" s="217" t="s">
        <v>185</v>
      </c>
      <c r="D82" s="221">
        <v>2</v>
      </c>
      <c r="E82" s="221"/>
      <c r="F82" s="221">
        <v>1</v>
      </c>
      <c r="G82" s="221"/>
      <c r="H82" s="221"/>
      <c r="I82" s="222">
        <v>3</v>
      </c>
      <c r="J82" s="23"/>
      <c r="K82" s="221">
        <v>1</v>
      </c>
      <c r="L82" s="221">
        <v>3</v>
      </c>
      <c r="M82" s="221">
        <v>3</v>
      </c>
      <c r="N82" s="221">
        <v>2</v>
      </c>
      <c r="O82" s="221">
        <v>1</v>
      </c>
      <c r="P82" s="221"/>
      <c r="Q82" s="114"/>
      <c r="R82" s="113">
        <v>10</v>
      </c>
      <c r="S82" s="113">
        <v>10</v>
      </c>
      <c r="T82" s="113">
        <v>10</v>
      </c>
      <c r="U82" s="113">
        <v>10</v>
      </c>
      <c r="V82" s="113">
        <v>8</v>
      </c>
      <c r="W82" s="62"/>
      <c r="X82" s="113">
        <f t="shared" si="50"/>
        <v>12</v>
      </c>
      <c r="Y82" s="113">
        <f t="shared" si="51"/>
        <v>12</v>
      </c>
      <c r="Z82" s="113">
        <f t="shared" si="35"/>
        <v>100</v>
      </c>
      <c r="AA82" s="113">
        <f t="shared" si="36"/>
        <v>3</v>
      </c>
      <c r="AB82" s="113" t="str">
        <f t="shared" si="37"/>
        <v>Y</v>
      </c>
      <c r="AC82" s="113">
        <f t="shared" si="52"/>
        <v>10</v>
      </c>
      <c r="AD82" s="113">
        <f t="shared" si="53"/>
        <v>10</v>
      </c>
      <c r="AE82" s="113">
        <f t="shared" si="38"/>
        <v>100</v>
      </c>
      <c r="AF82" s="113">
        <f t="shared" si="39"/>
        <v>3</v>
      </c>
      <c r="AG82" s="113" t="str">
        <f t="shared" si="40"/>
        <v>Y</v>
      </c>
      <c r="AH82" s="113">
        <f t="shared" si="54"/>
        <v>13</v>
      </c>
      <c r="AI82" s="113">
        <f t="shared" si="55"/>
        <v>15</v>
      </c>
      <c r="AJ82" s="113">
        <f t="shared" si="41"/>
        <v>86.67</v>
      </c>
      <c r="AK82" s="113">
        <f t="shared" si="42"/>
        <v>3</v>
      </c>
      <c r="AL82" s="113" t="str">
        <f t="shared" si="43"/>
        <v>Y</v>
      </c>
      <c r="AM82" s="113">
        <f t="shared" si="56"/>
        <v>14</v>
      </c>
      <c r="AN82" s="113">
        <f t="shared" si="57"/>
        <v>15</v>
      </c>
      <c r="AO82" s="113">
        <f t="shared" si="44"/>
        <v>93.33</v>
      </c>
      <c r="AP82" s="113">
        <f t="shared" si="45"/>
        <v>3</v>
      </c>
      <c r="AQ82" s="113" t="str">
        <f t="shared" si="46"/>
        <v>Y</v>
      </c>
      <c r="AR82" s="113">
        <f t="shared" si="58"/>
        <v>15</v>
      </c>
      <c r="AS82" s="113">
        <f t="shared" si="59"/>
        <v>17</v>
      </c>
      <c r="AT82" s="113">
        <f t="shared" si="47"/>
        <v>88.24</v>
      </c>
      <c r="AU82" s="113">
        <f t="shared" si="48"/>
        <v>3</v>
      </c>
      <c r="AV82" s="113" t="str">
        <f t="shared" si="49"/>
        <v>Y</v>
      </c>
    </row>
    <row r="83" spans="1:48" s="70" customFormat="1" x14ac:dyDescent="0.25">
      <c r="A83" s="214">
        <v>68</v>
      </c>
      <c r="B83" s="215" t="s">
        <v>305</v>
      </c>
      <c r="C83" s="217" t="s">
        <v>186</v>
      </c>
      <c r="D83" s="221">
        <v>1</v>
      </c>
      <c r="E83" s="221">
        <v>3</v>
      </c>
      <c r="F83" s="221">
        <v>1</v>
      </c>
      <c r="G83" s="221">
        <v>4</v>
      </c>
      <c r="H83" s="221"/>
      <c r="I83" s="222">
        <v>3</v>
      </c>
      <c r="J83" s="23"/>
      <c r="K83" s="221"/>
      <c r="L83" s="221">
        <v>3</v>
      </c>
      <c r="M83" s="221">
        <v>2</v>
      </c>
      <c r="N83" s="221">
        <v>4</v>
      </c>
      <c r="O83" s="221">
        <v>1</v>
      </c>
      <c r="P83" s="221">
        <v>2</v>
      </c>
      <c r="Q83" s="114"/>
      <c r="R83" s="113">
        <v>10</v>
      </c>
      <c r="S83" s="113">
        <v>10</v>
      </c>
      <c r="T83" s="113">
        <v>10</v>
      </c>
      <c r="U83" s="113">
        <v>10</v>
      </c>
      <c r="V83" s="113">
        <v>8</v>
      </c>
      <c r="W83" s="62"/>
      <c r="X83" s="113">
        <f t="shared" si="50"/>
        <v>15</v>
      </c>
      <c r="Y83" s="113">
        <f t="shared" si="51"/>
        <v>15</v>
      </c>
      <c r="Z83" s="113">
        <f t="shared" si="35"/>
        <v>100</v>
      </c>
      <c r="AA83" s="113">
        <f t="shared" si="36"/>
        <v>3</v>
      </c>
      <c r="AB83" s="113" t="str">
        <f t="shared" si="37"/>
        <v>Y</v>
      </c>
      <c r="AC83" s="113">
        <f t="shared" si="52"/>
        <v>13</v>
      </c>
      <c r="AD83" s="113">
        <f t="shared" si="53"/>
        <v>12</v>
      </c>
      <c r="AE83" s="113">
        <f t="shared" si="38"/>
        <v>108.33</v>
      </c>
      <c r="AF83" s="113">
        <f t="shared" si="39"/>
        <v>3</v>
      </c>
      <c r="AG83" s="113" t="str">
        <f t="shared" si="40"/>
        <v>Y</v>
      </c>
      <c r="AH83" s="113">
        <f t="shared" si="54"/>
        <v>14</v>
      </c>
      <c r="AI83" s="113">
        <f t="shared" si="55"/>
        <v>13</v>
      </c>
      <c r="AJ83" s="113">
        <f t="shared" si="41"/>
        <v>107.69</v>
      </c>
      <c r="AK83" s="113">
        <f t="shared" si="42"/>
        <v>3</v>
      </c>
      <c r="AL83" s="113" t="str">
        <f t="shared" si="43"/>
        <v>Y</v>
      </c>
      <c r="AM83" s="113">
        <f t="shared" si="56"/>
        <v>14</v>
      </c>
      <c r="AN83" s="113">
        <f t="shared" si="57"/>
        <v>15</v>
      </c>
      <c r="AO83" s="113">
        <f t="shared" si="44"/>
        <v>93.33</v>
      </c>
      <c r="AP83" s="113">
        <f t="shared" si="45"/>
        <v>3</v>
      </c>
      <c r="AQ83" s="113" t="str">
        <f t="shared" si="46"/>
        <v>Y</v>
      </c>
      <c r="AR83" s="113">
        <f t="shared" si="58"/>
        <v>16</v>
      </c>
      <c r="AS83" s="113">
        <f t="shared" si="59"/>
        <v>20</v>
      </c>
      <c r="AT83" s="113">
        <f t="shared" si="47"/>
        <v>80</v>
      </c>
      <c r="AU83" s="113">
        <f t="shared" si="48"/>
        <v>3</v>
      </c>
      <c r="AV83" s="113" t="str">
        <f t="shared" si="49"/>
        <v>Y</v>
      </c>
    </row>
    <row r="84" spans="1:48" s="70" customFormat="1" x14ac:dyDescent="0.25">
      <c r="A84" s="214">
        <v>69</v>
      </c>
      <c r="B84" s="223">
        <v>2200820100065</v>
      </c>
      <c r="C84" s="217" t="s">
        <v>187</v>
      </c>
      <c r="D84" s="221">
        <v>1</v>
      </c>
      <c r="E84" s="221"/>
      <c r="F84" s="221">
        <v>1</v>
      </c>
      <c r="G84" s="221">
        <v>2</v>
      </c>
      <c r="H84" s="221"/>
      <c r="I84" s="222">
        <v>4</v>
      </c>
      <c r="J84" s="23"/>
      <c r="K84" s="221"/>
      <c r="L84" s="221">
        <v>1</v>
      </c>
      <c r="M84" s="221">
        <v>1</v>
      </c>
      <c r="N84" s="221"/>
      <c r="O84" s="221"/>
      <c r="P84" s="221">
        <v>1</v>
      </c>
      <c r="Q84" s="114"/>
      <c r="R84" s="113">
        <v>10</v>
      </c>
      <c r="S84" s="113">
        <v>10</v>
      </c>
      <c r="T84" s="113">
        <v>10</v>
      </c>
      <c r="U84" s="113">
        <v>10</v>
      </c>
      <c r="V84" s="113">
        <v>8</v>
      </c>
      <c r="W84" s="62"/>
      <c r="X84" s="113">
        <f t="shared" si="50"/>
        <v>13</v>
      </c>
      <c r="Y84" s="113">
        <f t="shared" si="51"/>
        <v>15</v>
      </c>
      <c r="Z84" s="113">
        <f t="shared" si="35"/>
        <v>86.67</v>
      </c>
      <c r="AA84" s="113">
        <f t="shared" si="36"/>
        <v>3</v>
      </c>
      <c r="AB84" s="113" t="str">
        <f t="shared" si="37"/>
        <v>Y</v>
      </c>
      <c r="AC84" s="113">
        <f t="shared" si="52"/>
        <v>10</v>
      </c>
      <c r="AD84" s="113">
        <f t="shared" si="53"/>
        <v>10</v>
      </c>
      <c r="AE84" s="113">
        <f t="shared" si="38"/>
        <v>100</v>
      </c>
      <c r="AF84" s="113">
        <f t="shared" si="39"/>
        <v>3</v>
      </c>
      <c r="AG84" s="113" t="str">
        <f t="shared" si="40"/>
        <v>Y</v>
      </c>
      <c r="AH84" s="113">
        <f t="shared" si="54"/>
        <v>10</v>
      </c>
      <c r="AI84" s="113">
        <f t="shared" si="55"/>
        <v>10</v>
      </c>
      <c r="AJ84" s="113">
        <f t="shared" si="41"/>
        <v>100</v>
      </c>
      <c r="AK84" s="113">
        <f t="shared" si="42"/>
        <v>3</v>
      </c>
      <c r="AL84" s="113" t="str">
        <f t="shared" si="43"/>
        <v>Y</v>
      </c>
      <c r="AM84" s="113">
        <f t="shared" si="56"/>
        <v>15</v>
      </c>
      <c r="AN84" s="113">
        <f t="shared" si="57"/>
        <v>15</v>
      </c>
      <c r="AO84" s="113">
        <f t="shared" si="44"/>
        <v>100</v>
      </c>
      <c r="AP84" s="113">
        <f t="shared" si="45"/>
        <v>3</v>
      </c>
      <c r="AQ84" s="113" t="str">
        <f t="shared" si="46"/>
        <v>Y</v>
      </c>
      <c r="AR84" s="113">
        <f t="shared" si="58"/>
        <v>11</v>
      </c>
      <c r="AS84" s="113">
        <f t="shared" si="59"/>
        <v>17</v>
      </c>
      <c r="AT84" s="113">
        <f t="shared" si="47"/>
        <v>64.709999999999994</v>
      </c>
      <c r="AU84" s="113">
        <f t="shared" si="48"/>
        <v>3</v>
      </c>
      <c r="AV84" s="113" t="str">
        <f t="shared" si="49"/>
        <v>Y</v>
      </c>
    </row>
    <row r="85" spans="1:48" s="70" customFormat="1" x14ac:dyDescent="0.25">
      <c r="A85" s="214">
        <v>70</v>
      </c>
      <c r="B85" s="224">
        <v>2200820100066</v>
      </c>
      <c r="C85" s="217" t="s">
        <v>188</v>
      </c>
      <c r="D85" s="221">
        <v>1</v>
      </c>
      <c r="E85" s="221"/>
      <c r="F85" s="221">
        <v>1</v>
      </c>
      <c r="G85" s="221">
        <v>4</v>
      </c>
      <c r="H85" s="221">
        <v>2</v>
      </c>
      <c r="I85" s="222">
        <v>1</v>
      </c>
      <c r="J85" s="23"/>
      <c r="K85" s="221">
        <v>1</v>
      </c>
      <c r="L85" s="221">
        <v>3</v>
      </c>
      <c r="M85" s="221">
        <v>1</v>
      </c>
      <c r="N85" s="221">
        <v>3</v>
      </c>
      <c r="O85" s="221">
        <v>1</v>
      </c>
      <c r="P85" s="221">
        <v>2</v>
      </c>
      <c r="Q85" s="114"/>
      <c r="R85" s="113">
        <v>10</v>
      </c>
      <c r="S85" s="113">
        <v>10</v>
      </c>
      <c r="T85" s="113">
        <v>10</v>
      </c>
      <c r="U85" s="113">
        <v>10</v>
      </c>
      <c r="V85" s="113">
        <v>10</v>
      </c>
      <c r="W85" s="62"/>
      <c r="X85" s="113">
        <f t="shared" si="50"/>
        <v>15</v>
      </c>
      <c r="Y85" s="113">
        <f t="shared" si="51"/>
        <v>15</v>
      </c>
      <c r="Z85" s="113">
        <f t="shared" si="35"/>
        <v>100</v>
      </c>
      <c r="AA85" s="113">
        <f t="shared" si="36"/>
        <v>3</v>
      </c>
      <c r="AB85" s="113" t="str">
        <f t="shared" si="37"/>
        <v>Y</v>
      </c>
      <c r="AC85" s="113">
        <f t="shared" si="52"/>
        <v>12</v>
      </c>
      <c r="AD85" s="113">
        <f t="shared" si="53"/>
        <v>13</v>
      </c>
      <c r="AE85" s="113">
        <f t="shared" si="38"/>
        <v>92.31</v>
      </c>
      <c r="AF85" s="113">
        <f t="shared" si="39"/>
        <v>3</v>
      </c>
      <c r="AG85" s="113" t="str">
        <f t="shared" si="40"/>
        <v>Y</v>
      </c>
      <c r="AH85" s="113">
        <f t="shared" si="54"/>
        <v>14</v>
      </c>
      <c r="AI85" s="113">
        <f t="shared" si="55"/>
        <v>15</v>
      </c>
      <c r="AJ85" s="113">
        <f t="shared" si="41"/>
        <v>93.33</v>
      </c>
      <c r="AK85" s="113">
        <f t="shared" si="42"/>
        <v>3</v>
      </c>
      <c r="AL85" s="113" t="str">
        <f t="shared" si="43"/>
        <v>Y</v>
      </c>
      <c r="AM85" s="113">
        <f t="shared" si="56"/>
        <v>12</v>
      </c>
      <c r="AN85" s="113">
        <f t="shared" si="57"/>
        <v>15</v>
      </c>
      <c r="AO85" s="113">
        <f t="shared" si="44"/>
        <v>80</v>
      </c>
      <c r="AP85" s="113">
        <f t="shared" si="45"/>
        <v>3</v>
      </c>
      <c r="AQ85" s="113" t="str">
        <f t="shared" si="46"/>
        <v>Y</v>
      </c>
      <c r="AR85" s="113">
        <f t="shared" si="58"/>
        <v>17</v>
      </c>
      <c r="AS85" s="113">
        <f t="shared" si="59"/>
        <v>20</v>
      </c>
      <c r="AT85" s="113">
        <f t="shared" si="47"/>
        <v>85</v>
      </c>
      <c r="AU85" s="113">
        <f t="shared" si="48"/>
        <v>3</v>
      </c>
      <c r="AV85" s="113" t="str">
        <f t="shared" si="49"/>
        <v>Y</v>
      </c>
    </row>
    <row r="86" spans="1:48" s="70" customFormat="1" x14ac:dyDescent="0.25">
      <c r="A86" s="214">
        <v>71</v>
      </c>
      <c r="B86" s="224">
        <v>2200820100067</v>
      </c>
      <c r="C86" s="217" t="s">
        <v>189</v>
      </c>
      <c r="D86" s="221"/>
      <c r="E86" s="221"/>
      <c r="F86" s="221">
        <v>1</v>
      </c>
      <c r="G86" s="221"/>
      <c r="H86" s="221"/>
      <c r="I86" s="222">
        <v>4</v>
      </c>
      <c r="J86" s="23"/>
      <c r="K86" s="221">
        <v>2</v>
      </c>
      <c r="L86" s="221">
        <v>1</v>
      </c>
      <c r="M86" s="221"/>
      <c r="N86" s="221"/>
      <c r="O86" s="221"/>
      <c r="P86" s="221"/>
      <c r="Q86" s="114"/>
      <c r="R86" s="113">
        <v>10</v>
      </c>
      <c r="S86" s="113">
        <v>10</v>
      </c>
      <c r="T86" s="113">
        <v>10</v>
      </c>
      <c r="U86" s="113">
        <v>10</v>
      </c>
      <c r="V86" s="113">
        <v>8</v>
      </c>
      <c r="W86" s="62"/>
      <c r="X86" s="113">
        <f t="shared" si="50"/>
        <v>10</v>
      </c>
      <c r="Y86" s="113">
        <f t="shared" si="51"/>
        <v>10</v>
      </c>
      <c r="Z86" s="113">
        <f t="shared" si="35"/>
        <v>100</v>
      </c>
      <c r="AA86" s="113">
        <f t="shared" si="36"/>
        <v>3</v>
      </c>
      <c r="AB86" s="113" t="str">
        <f t="shared" si="37"/>
        <v>Y</v>
      </c>
      <c r="AC86" s="113">
        <f t="shared" si="52"/>
        <v>10</v>
      </c>
      <c r="AD86" s="113">
        <f t="shared" si="53"/>
        <v>10</v>
      </c>
      <c r="AE86" s="113">
        <f t="shared" si="38"/>
        <v>100</v>
      </c>
      <c r="AF86" s="113">
        <f t="shared" si="39"/>
        <v>3</v>
      </c>
      <c r="AG86" s="113" t="str">
        <f t="shared" si="40"/>
        <v>Y</v>
      </c>
      <c r="AH86" s="113">
        <f t="shared" si="54"/>
        <v>12</v>
      </c>
      <c r="AI86" s="113">
        <f t="shared" si="55"/>
        <v>12</v>
      </c>
      <c r="AJ86" s="113">
        <f t="shared" si="41"/>
        <v>100</v>
      </c>
      <c r="AK86" s="113">
        <f t="shared" si="42"/>
        <v>3</v>
      </c>
      <c r="AL86" s="113" t="str">
        <f t="shared" si="43"/>
        <v>Y</v>
      </c>
      <c r="AM86" s="113">
        <f t="shared" si="56"/>
        <v>15</v>
      </c>
      <c r="AN86" s="113">
        <f t="shared" si="57"/>
        <v>15</v>
      </c>
      <c r="AO86" s="113">
        <f t="shared" si="44"/>
        <v>100</v>
      </c>
      <c r="AP86" s="113">
        <f t="shared" si="45"/>
        <v>3</v>
      </c>
      <c r="AQ86" s="113" t="str">
        <f t="shared" si="46"/>
        <v>Y</v>
      </c>
      <c r="AR86" s="113">
        <f t="shared" si="58"/>
        <v>9</v>
      </c>
      <c r="AS86" s="113">
        <f t="shared" si="59"/>
        <v>12</v>
      </c>
      <c r="AT86" s="113">
        <f t="shared" si="47"/>
        <v>75</v>
      </c>
      <c r="AU86" s="113">
        <f t="shared" si="48"/>
        <v>3</v>
      </c>
      <c r="AV86" s="113" t="str">
        <f t="shared" si="49"/>
        <v>Y</v>
      </c>
    </row>
    <row r="87" spans="1:48" s="70" customFormat="1" x14ac:dyDescent="0.25">
      <c r="A87" s="214">
        <v>72</v>
      </c>
      <c r="B87" s="224">
        <v>2200820100068</v>
      </c>
      <c r="C87" s="217" t="s">
        <v>190</v>
      </c>
      <c r="D87" s="221"/>
      <c r="E87" s="221">
        <v>1</v>
      </c>
      <c r="F87" s="221">
        <v>1</v>
      </c>
      <c r="G87" s="221">
        <v>3</v>
      </c>
      <c r="H87" s="221">
        <v>1</v>
      </c>
      <c r="I87" s="222">
        <v>0.5</v>
      </c>
      <c r="J87" s="23"/>
      <c r="K87" s="221"/>
      <c r="L87" s="221"/>
      <c r="M87" s="221"/>
      <c r="N87" s="221">
        <v>2</v>
      </c>
      <c r="O87" s="221"/>
      <c r="P87" s="221"/>
      <c r="Q87" s="114"/>
      <c r="R87" s="113">
        <v>10</v>
      </c>
      <c r="S87" s="113">
        <v>8</v>
      </c>
      <c r="T87" s="113">
        <v>10</v>
      </c>
      <c r="U87" s="113">
        <v>10</v>
      </c>
      <c r="V87" s="113">
        <v>10</v>
      </c>
      <c r="W87" s="62"/>
      <c r="X87" s="113">
        <f t="shared" si="50"/>
        <v>13</v>
      </c>
      <c r="Y87" s="113">
        <f t="shared" si="51"/>
        <v>13</v>
      </c>
      <c r="Z87" s="113">
        <f t="shared" si="35"/>
        <v>100</v>
      </c>
      <c r="AA87" s="113">
        <f t="shared" si="36"/>
        <v>3</v>
      </c>
      <c r="AB87" s="113" t="str">
        <f t="shared" si="37"/>
        <v>Y</v>
      </c>
      <c r="AC87" s="113">
        <f t="shared" si="52"/>
        <v>10</v>
      </c>
      <c r="AD87" s="113">
        <f t="shared" si="53"/>
        <v>15</v>
      </c>
      <c r="AE87" s="113">
        <f t="shared" si="38"/>
        <v>66.67</v>
      </c>
      <c r="AF87" s="113">
        <f t="shared" si="39"/>
        <v>3</v>
      </c>
      <c r="AG87" s="113" t="str">
        <f t="shared" si="40"/>
        <v>Y</v>
      </c>
      <c r="AH87" s="113">
        <f t="shared" si="54"/>
        <v>12</v>
      </c>
      <c r="AI87" s="113">
        <f t="shared" si="55"/>
        <v>13</v>
      </c>
      <c r="AJ87" s="113">
        <f t="shared" si="41"/>
        <v>92.31</v>
      </c>
      <c r="AK87" s="113">
        <f t="shared" si="42"/>
        <v>3</v>
      </c>
      <c r="AL87" s="113" t="str">
        <f t="shared" si="43"/>
        <v>Y</v>
      </c>
      <c r="AM87" s="113">
        <f t="shared" si="56"/>
        <v>11.5</v>
      </c>
      <c r="AN87" s="113">
        <f t="shared" si="57"/>
        <v>15</v>
      </c>
      <c r="AO87" s="113">
        <f t="shared" si="44"/>
        <v>76.67</v>
      </c>
      <c r="AP87" s="113">
        <f t="shared" si="45"/>
        <v>3</v>
      </c>
      <c r="AQ87" s="113" t="str">
        <f t="shared" si="46"/>
        <v>Y</v>
      </c>
      <c r="AR87" s="113">
        <f t="shared" si="58"/>
        <v>10</v>
      </c>
      <c r="AS87" s="113">
        <f t="shared" si="59"/>
        <v>10</v>
      </c>
      <c r="AT87" s="113">
        <f t="shared" si="47"/>
        <v>100</v>
      </c>
      <c r="AU87" s="113">
        <f t="shared" si="48"/>
        <v>3</v>
      </c>
      <c r="AV87" s="113" t="str">
        <f t="shared" si="49"/>
        <v>Y</v>
      </c>
    </row>
    <row r="88" spans="1:48" s="70" customFormat="1" x14ac:dyDescent="0.25">
      <c r="A88" s="214">
        <v>73</v>
      </c>
      <c r="B88" s="224">
        <v>2200820100069</v>
      </c>
      <c r="C88" s="217" t="s">
        <v>191</v>
      </c>
      <c r="D88" s="221"/>
      <c r="E88" s="221"/>
      <c r="F88" s="221">
        <v>1</v>
      </c>
      <c r="G88" s="221">
        <v>2</v>
      </c>
      <c r="H88" s="221"/>
      <c r="I88" s="222">
        <v>1</v>
      </c>
      <c r="J88" s="23"/>
      <c r="K88" s="221">
        <v>1</v>
      </c>
      <c r="L88" s="221"/>
      <c r="M88" s="221">
        <v>1</v>
      </c>
      <c r="N88" s="221">
        <v>4</v>
      </c>
      <c r="O88" s="221"/>
      <c r="P88" s="225"/>
      <c r="Q88" s="114"/>
      <c r="R88" s="113">
        <v>8</v>
      </c>
      <c r="S88" s="113">
        <v>8</v>
      </c>
      <c r="T88" s="113">
        <v>10</v>
      </c>
      <c r="U88" s="113">
        <v>8</v>
      </c>
      <c r="V88" s="113">
        <v>8</v>
      </c>
      <c r="W88" s="62"/>
      <c r="X88" s="113">
        <f t="shared" si="50"/>
        <v>10</v>
      </c>
      <c r="Y88" s="113">
        <f t="shared" si="51"/>
        <v>13</v>
      </c>
      <c r="Z88" s="113">
        <f t="shared" si="35"/>
        <v>76.92</v>
      </c>
      <c r="AA88" s="113">
        <f t="shared" si="36"/>
        <v>3</v>
      </c>
      <c r="AB88" s="113" t="str">
        <f t="shared" si="37"/>
        <v>Y</v>
      </c>
      <c r="AC88" s="113">
        <f t="shared" si="52"/>
        <v>8</v>
      </c>
      <c r="AD88" s="113">
        <f t="shared" si="53"/>
        <v>10</v>
      </c>
      <c r="AE88" s="113">
        <f t="shared" si="38"/>
        <v>80</v>
      </c>
      <c r="AF88" s="113">
        <f t="shared" si="39"/>
        <v>3</v>
      </c>
      <c r="AG88" s="113" t="str">
        <f t="shared" si="40"/>
        <v>Y</v>
      </c>
      <c r="AH88" s="113">
        <f t="shared" si="54"/>
        <v>15</v>
      </c>
      <c r="AI88" s="113">
        <f t="shared" si="55"/>
        <v>15</v>
      </c>
      <c r="AJ88" s="113">
        <f t="shared" si="41"/>
        <v>100</v>
      </c>
      <c r="AK88" s="113">
        <f t="shared" si="42"/>
        <v>3</v>
      </c>
      <c r="AL88" s="113" t="str">
        <f t="shared" si="43"/>
        <v>Y</v>
      </c>
      <c r="AM88" s="113">
        <f t="shared" si="56"/>
        <v>10</v>
      </c>
      <c r="AN88" s="113">
        <f t="shared" si="57"/>
        <v>15</v>
      </c>
      <c r="AO88" s="113">
        <f t="shared" si="44"/>
        <v>66.67</v>
      </c>
      <c r="AP88" s="113">
        <f t="shared" si="45"/>
        <v>3</v>
      </c>
      <c r="AQ88" s="113" t="str">
        <f t="shared" si="46"/>
        <v>Y</v>
      </c>
      <c r="AR88" s="113">
        <f t="shared" si="58"/>
        <v>9</v>
      </c>
      <c r="AS88" s="113">
        <f t="shared" si="59"/>
        <v>12</v>
      </c>
      <c r="AT88" s="113">
        <f t="shared" si="47"/>
        <v>75</v>
      </c>
      <c r="AU88" s="113">
        <f t="shared" si="48"/>
        <v>3</v>
      </c>
      <c r="AV88" s="113" t="str">
        <f t="shared" si="49"/>
        <v>Y</v>
      </c>
    </row>
    <row r="89" spans="1:48" s="70" customFormat="1" x14ac:dyDescent="0.25">
      <c r="A89" s="214">
        <v>74</v>
      </c>
      <c r="B89" s="224">
        <v>2200820100070</v>
      </c>
      <c r="C89" s="217" t="s">
        <v>192</v>
      </c>
      <c r="D89" s="221">
        <v>1</v>
      </c>
      <c r="E89" s="221">
        <v>3</v>
      </c>
      <c r="F89" s="221">
        <v>3</v>
      </c>
      <c r="G89" s="221">
        <v>4</v>
      </c>
      <c r="H89" s="221">
        <v>3</v>
      </c>
      <c r="I89" s="222">
        <v>4</v>
      </c>
      <c r="J89" s="23"/>
      <c r="K89" s="221">
        <v>2</v>
      </c>
      <c r="L89" s="221">
        <v>3</v>
      </c>
      <c r="M89" s="221">
        <v>3</v>
      </c>
      <c r="N89" s="221">
        <v>4</v>
      </c>
      <c r="O89" s="221">
        <v>4</v>
      </c>
      <c r="P89" s="221">
        <v>3</v>
      </c>
      <c r="Q89" s="114"/>
      <c r="R89" s="113">
        <v>10</v>
      </c>
      <c r="S89" s="113">
        <v>10</v>
      </c>
      <c r="T89" s="113">
        <v>10</v>
      </c>
      <c r="U89" s="113">
        <v>9</v>
      </c>
      <c r="V89" s="113">
        <v>9</v>
      </c>
      <c r="W89" s="62"/>
      <c r="X89" s="113">
        <f t="shared" si="50"/>
        <v>15</v>
      </c>
      <c r="Y89" s="113">
        <f t="shared" si="51"/>
        <v>15</v>
      </c>
      <c r="Z89" s="113">
        <f t="shared" si="35"/>
        <v>100</v>
      </c>
      <c r="AA89" s="113">
        <f t="shared" si="36"/>
        <v>3</v>
      </c>
      <c r="AB89" s="113" t="str">
        <f t="shared" si="37"/>
        <v>Y</v>
      </c>
      <c r="AC89" s="113">
        <f t="shared" si="52"/>
        <v>16</v>
      </c>
      <c r="AD89" s="113">
        <f t="shared" si="53"/>
        <v>15</v>
      </c>
      <c r="AE89" s="113">
        <f t="shared" si="38"/>
        <v>106.67</v>
      </c>
      <c r="AF89" s="113">
        <f t="shared" si="39"/>
        <v>3</v>
      </c>
      <c r="AG89" s="113" t="str">
        <f t="shared" si="40"/>
        <v>Y</v>
      </c>
      <c r="AH89" s="113">
        <f t="shared" si="54"/>
        <v>16</v>
      </c>
      <c r="AI89" s="113">
        <f t="shared" si="55"/>
        <v>15</v>
      </c>
      <c r="AJ89" s="113">
        <f t="shared" si="41"/>
        <v>106.67</v>
      </c>
      <c r="AK89" s="113">
        <f t="shared" si="42"/>
        <v>3</v>
      </c>
      <c r="AL89" s="113" t="str">
        <f t="shared" si="43"/>
        <v>Y</v>
      </c>
      <c r="AM89" s="113">
        <f t="shared" si="56"/>
        <v>16</v>
      </c>
      <c r="AN89" s="113">
        <f t="shared" si="57"/>
        <v>15</v>
      </c>
      <c r="AO89" s="113">
        <f t="shared" si="44"/>
        <v>106.67</v>
      </c>
      <c r="AP89" s="113">
        <f t="shared" si="45"/>
        <v>3</v>
      </c>
      <c r="AQ89" s="113" t="str">
        <f t="shared" si="46"/>
        <v>Y</v>
      </c>
      <c r="AR89" s="113">
        <f t="shared" si="58"/>
        <v>22</v>
      </c>
      <c r="AS89" s="113">
        <f t="shared" si="59"/>
        <v>20</v>
      </c>
      <c r="AT89" s="113">
        <f t="shared" si="47"/>
        <v>110</v>
      </c>
      <c r="AU89" s="113">
        <f t="shared" si="48"/>
        <v>3</v>
      </c>
      <c r="AV89" s="113" t="str">
        <f t="shared" si="49"/>
        <v>Y</v>
      </c>
    </row>
    <row r="90" spans="1:48" s="70" customFormat="1" x14ac:dyDescent="0.25">
      <c r="A90" s="214">
        <v>75</v>
      </c>
      <c r="B90" s="224">
        <v>2200820100071</v>
      </c>
      <c r="C90" s="217" t="s">
        <v>193</v>
      </c>
      <c r="D90" s="221">
        <v>2</v>
      </c>
      <c r="E90" s="221"/>
      <c r="F90" s="221">
        <v>2</v>
      </c>
      <c r="G90" s="221">
        <v>3</v>
      </c>
      <c r="H90" s="221"/>
      <c r="I90" s="222">
        <v>4</v>
      </c>
      <c r="J90" s="23"/>
      <c r="K90" s="221">
        <v>2</v>
      </c>
      <c r="L90" s="221">
        <v>3</v>
      </c>
      <c r="M90" s="221">
        <v>1</v>
      </c>
      <c r="N90" s="221">
        <v>4</v>
      </c>
      <c r="O90" s="221">
        <v>1</v>
      </c>
      <c r="P90" s="221">
        <v>1</v>
      </c>
      <c r="Q90" s="114"/>
      <c r="R90" s="113">
        <v>10</v>
      </c>
      <c r="S90" s="113">
        <v>10</v>
      </c>
      <c r="T90" s="113">
        <v>10</v>
      </c>
      <c r="U90" s="113">
        <v>10</v>
      </c>
      <c r="V90" s="113">
        <v>10</v>
      </c>
      <c r="W90" s="62"/>
      <c r="X90" s="113">
        <f t="shared" si="50"/>
        <v>15</v>
      </c>
      <c r="Y90" s="113">
        <f t="shared" si="51"/>
        <v>15</v>
      </c>
      <c r="Z90" s="113">
        <f t="shared" si="35"/>
        <v>100</v>
      </c>
      <c r="AA90" s="113">
        <f t="shared" si="36"/>
        <v>3</v>
      </c>
      <c r="AB90" s="113" t="str">
        <f t="shared" si="37"/>
        <v>Y</v>
      </c>
      <c r="AC90" s="113">
        <f t="shared" si="52"/>
        <v>10</v>
      </c>
      <c r="AD90" s="113">
        <f t="shared" si="53"/>
        <v>10</v>
      </c>
      <c r="AE90" s="113">
        <f t="shared" si="38"/>
        <v>100</v>
      </c>
      <c r="AF90" s="113">
        <f t="shared" si="39"/>
        <v>3</v>
      </c>
      <c r="AG90" s="113" t="str">
        <f t="shared" si="40"/>
        <v>Y</v>
      </c>
      <c r="AH90" s="113">
        <f t="shared" si="54"/>
        <v>16</v>
      </c>
      <c r="AI90" s="113">
        <f t="shared" si="55"/>
        <v>15</v>
      </c>
      <c r="AJ90" s="113">
        <f t="shared" si="41"/>
        <v>106.67</v>
      </c>
      <c r="AK90" s="113">
        <f t="shared" si="42"/>
        <v>3</v>
      </c>
      <c r="AL90" s="113" t="str">
        <f t="shared" si="43"/>
        <v>Y</v>
      </c>
      <c r="AM90" s="113">
        <f t="shared" si="56"/>
        <v>16</v>
      </c>
      <c r="AN90" s="113">
        <f t="shared" si="57"/>
        <v>15</v>
      </c>
      <c r="AO90" s="113">
        <f t="shared" si="44"/>
        <v>106.67</v>
      </c>
      <c r="AP90" s="113">
        <f t="shared" si="45"/>
        <v>3</v>
      </c>
      <c r="AQ90" s="113" t="str">
        <f t="shared" si="46"/>
        <v>Y</v>
      </c>
      <c r="AR90" s="113">
        <f t="shared" si="58"/>
        <v>16</v>
      </c>
      <c r="AS90" s="113">
        <f t="shared" si="59"/>
        <v>20</v>
      </c>
      <c r="AT90" s="113">
        <f t="shared" si="47"/>
        <v>80</v>
      </c>
      <c r="AU90" s="113">
        <f t="shared" si="48"/>
        <v>3</v>
      </c>
      <c r="AV90" s="113" t="str">
        <f t="shared" si="49"/>
        <v>Y</v>
      </c>
    </row>
    <row r="91" spans="1:48" s="70" customFormat="1" x14ac:dyDescent="0.25">
      <c r="A91" s="214">
        <v>76</v>
      </c>
      <c r="B91" s="224">
        <v>2200820100072</v>
      </c>
      <c r="C91" s="217" t="s">
        <v>194</v>
      </c>
      <c r="D91" s="221">
        <v>0</v>
      </c>
      <c r="E91" s="221"/>
      <c r="F91" s="221">
        <v>1</v>
      </c>
      <c r="G91" s="221">
        <v>2</v>
      </c>
      <c r="H91" s="221"/>
      <c r="I91" s="222">
        <v>3</v>
      </c>
      <c r="J91" s="23"/>
      <c r="K91" s="221">
        <v>2</v>
      </c>
      <c r="L91" s="221">
        <v>2</v>
      </c>
      <c r="M91" s="221">
        <v>1</v>
      </c>
      <c r="N91" s="221">
        <v>2</v>
      </c>
      <c r="O91" s="221">
        <v>1</v>
      </c>
      <c r="P91" s="221">
        <v>1</v>
      </c>
      <c r="Q91" s="114"/>
      <c r="R91" s="113">
        <v>10</v>
      </c>
      <c r="S91" s="113">
        <v>10</v>
      </c>
      <c r="T91" s="113">
        <v>10</v>
      </c>
      <c r="U91" s="113">
        <v>10</v>
      </c>
      <c r="V91" s="113">
        <v>10</v>
      </c>
      <c r="W91" s="62"/>
      <c r="X91" s="113">
        <f t="shared" si="50"/>
        <v>12</v>
      </c>
      <c r="Y91" s="113">
        <f t="shared" si="51"/>
        <v>15</v>
      </c>
      <c r="Z91" s="113">
        <f t="shared" si="35"/>
        <v>80</v>
      </c>
      <c r="AA91" s="113">
        <f t="shared" si="36"/>
        <v>3</v>
      </c>
      <c r="AB91" s="113" t="str">
        <f t="shared" si="37"/>
        <v>Y</v>
      </c>
      <c r="AC91" s="113">
        <f t="shared" si="52"/>
        <v>10</v>
      </c>
      <c r="AD91" s="113">
        <f t="shared" si="53"/>
        <v>10</v>
      </c>
      <c r="AE91" s="113">
        <f t="shared" si="38"/>
        <v>100</v>
      </c>
      <c r="AF91" s="113">
        <f t="shared" si="39"/>
        <v>3</v>
      </c>
      <c r="AG91" s="113" t="str">
        <f t="shared" si="40"/>
        <v>Y</v>
      </c>
      <c r="AH91" s="113">
        <f t="shared" si="54"/>
        <v>14</v>
      </c>
      <c r="AI91" s="113">
        <f t="shared" si="55"/>
        <v>15</v>
      </c>
      <c r="AJ91" s="113">
        <f t="shared" si="41"/>
        <v>93.33</v>
      </c>
      <c r="AK91" s="113">
        <f t="shared" si="42"/>
        <v>3</v>
      </c>
      <c r="AL91" s="113" t="str">
        <f t="shared" si="43"/>
        <v>Y</v>
      </c>
      <c r="AM91" s="113">
        <f t="shared" si="56"/>
        <v>14</v>
      </c>
      <c r="AN91" s="113">
        <f t="shared" si="57"/>
        <v>15</v>
      </c>
      <c r="AO91" s="113">
        <f t="shared" si="44"/>
        <v>93.33</v>
      </c>
      <c r="AP91" s="113">
        <f t="shared" si="45"/>
        <v>3</v>
      </c>
      <c r="AQ91" s="113" t="str">
        <f t="shared" si="46"/>
        <v>Y</v>
      </c>
      <c r="AR91" s="113">
        <f t="shared" si="58"/>
        <v>15</v>
      </c>
      <c r="AS91" s="113">
        <f t="shared" si="59"/>
        <v>20</v>
      </c>
      <c r="AT91" s="113">
        <f t="shared" si="47"/>
        <v>75</v>
      </c>
      <c r="AU91" s="113">
        <f t="shared" si="48"/>
        <v>3</v>
      </c>
      <c r="AV91" s="113" t="str">
        <f t="shared" si="49"/>
        <v>Y</v>
      </c>
    </row>
    <row r="92" spans="1:48" s="70" customFormat="1" x14ac:dyDescent="0.25">
      <c r="A92" s="214">
        <v>77</v>
      </c>
      <c r="B92" s="224">
        <v>2200820100073</v>
      </c>
      <c r="C92" s="217" t="s">
        <v>195</v>
      </c>
      <c r="D92" s="221"/>
      <c r="E92" s="221"/>
      <c r="F92" s="221">
        <v>2</v>
      </c>
      <c r="G92" s="221">
        <v>1</v>
      </c>
      <c r="H92" s="221"/>
      <c r="I92" s="222"/>
      <c r="J92" s="23"/>
      <c r="K92" s="221"/>
      <c r="L92" s="221">
        <v>1</v>
      </c>
      <c r="M92" s="221"/>
      <c r="N92" s="221"/>
      <c r="O92" s="221">
        <v>1</v>
      </c>
      <c r="P92" s="221"/>
      <c r="Q92" s="114"/>
      <c r="R92" s="113">
        <v>8</v>
      </c>
      <c r="S92" s="113">
        <v>10</v>
      </c>
      <c r="T92" s="113">
        <v>10</v>
      </c>
      <c r="U92" s="113">
        <v>10</v>
      </c>
      <c r="V92" s="113">
        <v>10</v>
      </c>
      <c r="W92" s="62"/>
      <c r="X92" s="113">
        <f t="shared" si="50"/>
        <v>9</v>
      </c>
      <c r="Y92" s="113">
        <f t="shared" si="51"/>
        <v>13</v>
      </c>
      <c r="Z92" s="113">
        <f t="shared" si="35"/>
        <v>69.23</v>
      </c>
      <c r="AA92" s="113">
        <f t="shared" si="36"/>
        <v>3</v>
      </c>
      <c r="AB92" s="113" t="str">
        <f t="shared" si="37"/>
        <v>Y</v>
      </c>
      <c r="AC92" s="113">
        <f t="shared" si="52"/>
        <v>10</v>
      </c>
      <c r="AD92" s="113">
        <f t="shared" si="53"/>
        <v>10</v>
      </c>
      <c r="AE92" s="113">
        <f t="shared" si="38"/>
        <v>100</v>
      </c>
      <c r="AF92" s="113">
        <f t="shared" si="39"/>
        <v>3</v>
      </c>
      <c r="AG92" s="113" t="str">
        <f t="shared" si="40"/>
        <v>Y</v>
      </c>
      <c r="AH92" s="113">
        <f t="shared" si="54"/>
        <v>10</v>
      </c>
      <c r="AI92" s="113">
        <f t="shared" si="55"/>
        <v>10</v>
      </c>
      <c r="AJ92" s="113">
        <f t="shared" si="41"/>
        <v>100</v>
      </c>
      <c r="AK92" s="113">
        <f t="shared" si="42"/>
        <v>3</v>
      </c>
      <c r="AL92" s="113" t="str">
        <f t="shared" si="43"/>
        <v>Y</v>
      </c>
      <c r="AM92" s="113">
        <f t="shared" si="56"/>
        <v>12</v>
      </c>
      <c r="AN92" s="113">
        <f t="shared" si="57"/>
        <v>12</v>
      </c>
      <c r="AO92" s="113">
        <f t="shared" si="44"/>
        <v>100</v>
      </c>
      <c r="AP92" s="113">
        <f t="shared" si="45"/>
        <v>3</v>
      </c>
      <c r="AQ92" s="113" t="str">
        <f t="shared" si="46"/>
        <v>Y</v>
      </c>
      <c r="AR92" s="113">
        <f t="shared" si="58"/>
        <v>12</v>
      </c>
      <c r="AS92" s="113">
        <f t="shared" si="59"/>
        <v>15</v>
      </c>
      <c r="AT92" s="113">
        <f t="shared" si="47"/>
        <v>80</v>
      </c>
      <c r="AU92" s="113">
        <f t="shared" si="48"/>
        <v>3</v>
      </c>
      <c r="AV92" s="113" t="str">
        <f t="shared" si="49"/>
        <v>Y</v>
      </c>
    </row>
    <row r="93" spans="1:48" s="70" customFormat="1" x14ac:dyDescent="0.25">
      <c r="A93" s="214">
        <v>78</v>
      </c>
      <c r="B93" s="224">
        <v>2200820100074</v>
      </c>
      <c r="C93" s="217" t="s">
        <v>196</v>
      </c>
      <c r="D93" s="221"/>
      <c r="E93" s="221"/>
      <c r="F93" s="221"/>
      <c r="G93" s="221">
        <v>2</v>
      </c>
      <c r="H93" s="221">
        <v>4</v>
      </c>
      <c r="I93" s="222"/>
      <c r="J93" s="23"/>
      <c r="K93" s="221">
        <v>2</v>
      </c>
      <c r="L93" s="221">
        <v>2</v>
      </c>
      <c r="M93" s="221"/>
      <c r="N93" s="221"/>
      <c r="O93" s="221"/>
      <c r="P93" s="221"/>
      <c r="Q93" s="114"/>
      <c r="R93" s="113">
        <v>10</v>
      </c>
      <c r="S93" s="113">
        <v>10</v>
      </c>
      <c r="T93" s="113">
        <v>10</v>
      </c>
      <c r="U93" s="113">
        <v>10</v>
      </c>
      <c r="V93" s="113">
        <v>10</v>
      </c>
      <c r="W93" s="62"/>
      <c r="X93" s="113">
        <f t="shared" si="50"/>
        <v>12</v>
      </c>
      <c r="Y93" s="113">
        <f t="shared" si="51"/>
        <v>13</v>
      </c>
      <c r="Z93" s="113">
        <f t="shared" si="35"/>
        <v>92.31</v>
      </c>
      <c r="AA93" s="113">
        <f t="shared" si="36"/>
        <v>3</v>
      </c>
      <c r="AB93" s="113" t="str">
        <f t="shared" si="37"/>
        <v>Y</v>
      </c>
      <c r="AC93" s="113">
        <f t="shared" si="52"/>
        <v>14</v>
      </c>
      <c r="AD93" s="113">
        <f t="shared" si="53"/>
        <v>13</v>
      </c>
      <c r="AE93" s="113">
        <f t="shared" si="38"/>
        <v>107.69</v>
      </c>
      <c r="AF93" s="113">
        <f t="shared" si="39"/>
        <v>3</v>
      </c>
      <c r="AG93" s="113" t="str">
        <f t="shared" si="40"/>
        <v>Y</v>
      </c>
      <c r="AH93" s="113">
        <f t="shared" si="54"/>
        <v>12</v>
      </c>
      <c r="AI93" s="113">
        <f t="shared" si="55"/>
        <v>12</v>
      </c>
      <c r="AJ93" s="113">
        <f t="shared" si="41"/>
        <v>100</v>
      </c>
      <c r="AK93" s="113">
        <f t="shared" si="42"/>
        <v>3</v>
      </c>
      <c r="AL93" s="113" t="str">
        <f t="shared" si="43"/>
        <v>Y</v>
      </c>
      <c r="AM93" s="113">
        <f t="shared" si="56"/>
        <v>10</v>
      </c>
      <c r="AN93" s="113">
        <f t="shared" si="57"/>
        <v>10</v>
      </c>
      <c r="AO93" s="113">
        <f t="shared" si="44"/>
        <v>100</v>
      </c>
      <c r="AP93" s="113">
        <f t="shared" si="45"/>
        <v>3</v>
      </c>
      <c r="AQ93" s="113" t="str">
        <f t="shared" si="46"/>
        <v>Y</v>
      </c>
      <c r="AR93" s="113">
        <f t="shared" si="58"/>
        <v>12</v>
      </c>
      <c r="AS93" s="113">
        <f t="shared" si="59"/>
        <v>12</v>
      </c>
      <c r="AT93" s="113">
        <f t="shared" si="47"/>
        <v>100</v>
      </c>
      <c r="AU93" s="113">
        <f t="shared" si="48"/>
        <v>3</v>
      </c>
      <c r="AV93" s="113" t="str">
        <f t="shared" si="49"/>
        <v>Y</v>
      </c>
    </row>
    <row r="94" spans="1:48" s="70" customFormat="1" x14ac:dyDescent="0.25">
      <c r="A94" s="214">
        <v>79</v>
      </c>
      <c r="B94" s="224">
        <v>2200820100075</v>
      </c>
      <c r="C94" s="217" t="s">
        <v>197</v>
      </c>
      <c r="D94" s="221">
        <v>1</v>
      </c>
      <c r="E94" s="221"/>
      <c r="F94" s="221">
        <v>2</v>
      </c>
      <c r="G94" s="221">
        <v>3</v>
      </c>
      <c r="H94" s="221"/>
      <c r="I94" s="222">
        <v>4</v>
      </c>
      <c r="J94" s="23"/>
      <c r="K94" s="221">
        <v>2</v>
      </c>
      <c r="L94" s="221">
        <v>1</v>
      </c>
      <c r="M94" s="221">
        <v>2</v>
      </c>
      <c r="N94" s="221"/>
      <c r="O94" s="221"/>
      <c r="P94" s="221">
        <v>2</v>
      </c>
      <c r="Q94" s="114"/>
      <c r="R94" s="113">
        <v>10</v>
      </c>
      <c r="S94" s="113">
        <v>10</v>
      </c>
      <c r="T94" s="113">
        <v>10</v>
      </c>
      <c r="U94" s="113">
        <v>10</v>
      </c>
      <c r="V94" s="113">
        <v>10</v>
      </c>
      <c r="W94" s="62"/>
      <c r="X94" s="113">
        <f t="shared" si="50"/>
        <v>14</v>
      </c>
      <c r="Y94" s="113">
        <f t="shared" si="51"/>
        <v>15</v>
      </c>
      <c r="Z94" s="113">
        <f t="shared" si="35"/>
        <v>93.33</v>
      </c>
      <c r="AA94" s="113">
        <f t="shared" si="36"/>
        <v>3</v>
      </c>
      <c r="AB94" s="113" t="str">
        <f t="shared" si="37"/>
        <v>Y</v>
      </c>
      <c r="AC94" s="113">
        <f t="shared" si="52"/>
        <v>10</v>
      </c>
      <c r="AD94" s="113">
        <f t="shared" si="53"/>
        <v>10</v>
      </c>
      <c r="AE94" s="113">
        <f t="shared" si="38"/>
        <v>100</v>
      </c>
      <c r="AF94" s="113">
        <f t="shared" si="39"/>
        <v>3</v>
      </c>
      <c r="AG94" s="113" t="str">
        <f t="shared" si="40"/>
        <v>Y</v>
      </c>
      <c r="AH94" s="113">
        <f t="shared" si="54"/>
        <v>12</v>
      </c>
      <c r="AI94" s="113">
        <f t="shared" si="55"/>
        <v>12</v>
      </c>
      <c r="AJ94" s="113">
        <f t="shared" si="41"/>
        <v>100</v>
      </c>
      <c r="AK94" s="113">
        <f t="shared" si="42"/>
        <v>3</v>
      </c>
      <c r="AL94" s="113" t="str">
        <f t="shared" si="43"/>
        <v>Y</v>
      </c>
      <c r="AM94" s="113">
        <f t="shared" si="56"/>
        <v>16</v>
      </c>
      <c r="AN94" s="113">
        <f t="shared" si="57"/>
        <v>15</v>
      </c>
      <c r="AO94" s="113">
        <f t="shared" si="44"/>
        <v>106.67</v>
      </c>
      <c r="AP94" s="113">
        <f t="shared" si="45"/>
        <v>3</v>
      </c>
      <c r="AQ94" s="113" t="str">
        <f t="shared" si="46"/>
        <v>Y</v>
      </c>
      <c r="AR94" s="113">
        <f t="shared" si="58"/>
        <v>15</v>
      </c>
      <c r="AS94" s="113">
        <f t="shared" si="59"/>
        <v>17</v>
      </c>
      <c r="AT94" s="113">
        <f t="shared" si="47"/>
        <v>88.24</v>
      </c>
      <c r="AU94" s="113">
        <f t="shared" si="48"/>
        <v>3</v>
      </c>
      <c r="AV94" s="113" t="str">
        <f t="shared" si="49"/>
        <v>Y</v>
      </c>
    </row>
    <row r="95" spans="1:48" s="70" customFormat="1" x14ac:dyDescent="0.25">
      <c r="A95" s="214">
        <v>80</v>
      </c>
      <c r="B95" s="224">
        <v>2200820100076</v>
      </c>
      <c r="C95" s="217" t="s">
        <v>198</v>
      </c>
      <c r="D95" s="221"/>
      <c r="E95" s="221"/>
      <c r="F95" s="221">
        <v>1</v>
      </c>
      <c r="G95" s="221"/>
      <c r="H95" s="221"/>
      <c r="I95" s="222">
        <v>1</v>
      </c>
      <c r="J95" s="23"/>
      <c r="K95" s="221">
        <v>1</v>
      </c>
      <c r="L95" s="221"/>
      <c r="M95" s="221"/>
      <c r="N95" s="221"/>
      <c r="O95" s="221"/>
      <c r="P95" s="221">
        <v>1</v>
      </c>
      <c r="Q95" s="114"/>
      <c r="R95" s="113">
        <v>10</v>
      </c>
      <c r="S95" s="113">
        <v>10</v>
      </c>
      <c r="T95" s="113">
        <v>10</v>
      </c>
      <c r="U95" s="113">
        <v>10</v>
      </c>
      <c r="V95" s="113">
        <v>8</v>
      </c>
      <c r="W95" s="62"/>
      <c r="X95" s="113">
        <f t="shared" si="50"/>
        <v>10</v>
      </c>
      <c r="Y95" s="113">
        <f t="shared" si="51"/>
        <v>10</v>
      </c>
      <c r="Z95" s="113">
        <f t="shared" si="35"/>
        <v>100</v>
      </c>
      <c r="AA95" s="113">
        <f t="shared" si="36"/>
        <v>3</v>
      </c>
      <c r="AB95" s="113" t="str">
        <f t="shared" si="37"/>
        <v>Y</v>
      </c>
      <c r="AC95" s="113">
        <f t="shared" si="52"/>
        <v>10</v>
      </c>
      <c r="AD95" s="113">
        <f t="shared" si="53"/>
        <v>10</v>
      </c>
      <c r="AE95" s="113">
        <f t="shared" si="38"/>
        <v>100</v>
      </c>
      <c r="AF95" s="113">
        <f t="shared" si="39"/>
        <v>3</v>
      </c>
      <c r="AG95" s="113" t="str">
        <f t="shared" si="40"/>
        <v>Y</v>
      </c>
      <c r="AH95" s="113">
        <f t="shared" si="54"/>
        <v>11</v>
      </c>
      <c r="AI95" s="113">
        <f t="shared" si="55"/>
        <v>12</v>
      </c>
      <c r="AJ95" s="113">
        <f t="shared" si="41"/>
        <v>91.67</v>
      </c>
      <c r="AK95" s="113">
        <f t="shared" si="42"/>
        <v>3</v>
      </c>
      <c r="AL95" s="113" t="str">
        <f t="shared" si="43"/>
        <v>Y</v>
      </c>
      <c r="AM95" s="113">
        <f t="shared" si="56"/>
        <v>12</v>
      </c>
      <c r="AN95" s="113">
        <f t="shared" si="57"/>
        <v>15</v>
      </c>
      <c r="AO95" s="113">
        <f t="shared" si="44"/>
        <v>80</v>
      </c>
      <c r="AP95" s="113">
        <f t="shared" si="45"/>
        <v>3</v>
      </c>
      <c r="AQ95" s="113" t="str">
        <f t="shared" si="46"/>
        <v>Y</v>
      </c>
      <c r="AR95" s="113">
        <f t="shared" si="58"/>
        <v>9</v>
      </c>
      <c r="AS95" s="113">
        <f t="shared" si="59"/>
        <v>13</v>
      </c>
      <c r="AT95" s="113">
        <f t="shared" si="47"/>
        <v>69.23</v>
      </c>
      <c r="AU95" s="113">
        <f t="shared" si="48"/>
        <v>3</v>
      </c>
      <c r="AV95" s="113" t="str">
        <f t="shared" si="49"/>
        <v>Y</v>
      </c>
    </row>
    <row r="96" spans="1:48" s="70" customFormat="1" x14ac:dyDescent="0.25">
      <c r="A96" s="214">
        <v>81</v>
      </c>
      <c r="B96" s="224">
        <v>2200820100077</v>
      </c>
      <c r="C96" s="217" t="s">
        <v>199</v>
      </c>
      <c r="D96" s="221"/>
      <c r="E96" s="221"/>
      <c r="F96" s="221">
        <v>1</v>
      </c>
      <c r="G96" s="221"/>
      <c r="H96" s="221">
        <v>1</v>
      </c>
      <c r="I96" s="222">
        <v>2</v>
      </c>
      <c r="J96" s="23"/>
      <c r="K96" s="221">
        <v>1</v>
      </c>
      <c r="L96" s="221">
        <v>1</v>
      </c>
      <c r="M96" s="221">
        <v>1</v>
      </c>
      <c r="N96" s="221"/>
      <c r="O96" s="221">
        <v>2</v>
      </c>
      <c r="P96" s="221">
        <v>1</v>
      </c>
      <c r="Q96" s="114"/>
      <c r="R96" s="113">
        <v>10</v>
      </c>
      <c r="S96" s="113">
        <v>10</v>
      </c>
      <c r="T96" s="113">
        <v>10</v>
      </c>
      <c r="U96" s="113">
        <v>10</v>
      </c>
      <c r="V96" s="113">
        <v>10</v>
      </c>
      <c r="W96" s="62"/>
      <c r="X96" s="113">
        <f t="shared" si="50"/>
        <v>10</v>
      </c>
      <c r="Y96" s="113">
        <f t="shared" si="51"/>
        <v>10</v>
      </c>
      <c r="Z96" s="113">
        <f t="shared" si="35"/>
        <v>100</v>
      </c>
      <c r="AA96" s="113">
        <f t="shared" si="36"/>
        <v>3</v>
      </c>
      <c r="AB96" s="113" t="str">
        <f t="shared" si="37"/>
        <v>Y</v>
      </c>
      <c r="AC96" s="113">
        <f t="shared" si="52"/>
        <v>11</v>
      </c>
      <c r="AD96" s="113">
        <f t="shared" si="53"/>
        <v>13</v>
      </c>
      <c r="AE96" s="113">
        <f t="shared" si="38"/>
        <v>84.62</v>
      </c>
      <c r="AF96" s="113">
        <f t="shared" si="39"/>
        <v>3</v>
      </c>
      <c r="AG96" s="113" t="str">
        <f t="shared" si="40"/>
        <v>Y</v>
      </c>
      <c r="AH96" s="113">
        <f t="shared" si="54"/>
        <v>11</v>
      </c>
      <c r="AI96" s="113">
        <f t="shared" si="55"/>
        <v>12</v>
      </c>
      <c r="AJ96" s="113">
        <f t="shared" si="41"/>
        <v>91.67</v>
      </c>
      <c r="AK96" s="113">
        <f t="shared" si="42"/>
        <v>3</v>
      </c>
      <c r="AL96" s="113" t="str">
        <f t="shared" si="43"/>
        <v>Y</v>
      </c>
      <c r="AM96" s="113">
        <f t="shared" si="56"/>
        <v>13</v>
      </c>
      <c r="AN96" s="113">
        <f t="shared" si="57"/>
        <v>15</v>
      </c>
      <c r="AO96" s="113">
        <f t="shared" si="44"/>
        <v>86.67</v>
      </c>
      <c r="AP96" s="113">
        <f t="shared" si="45"/>
        <v>3</v>
      </c>
      <c r="AQ96" s="113" t="str">
        <f t="shared" si="46"/>
        <v>Y</v>
      </c>
      <c r="AR96" s="113">
        <f t="shared" si="58"/>
        <v>15</v>
      </c>
      <c r="AS96" s="113">
        <f t="shared" si="59"/>
        <v>20</v>
      </c>
      <c r="AT96" s="113">
        <f t="shared" si="47"/>
        <v>75</v>
      </c>
      <c r="AU96" s="113">
        <f t="shared" si="48"/>
        <v>3</v>
      </c>
      <c r="AV96" s="113" t="str">
        <f t="shared" si="49"/>
        <v>Y</v>
      </c>
    </row>
    <row r="97" spans="1:48" s="70" customFormat="1" x14ac:dyDescent="0.25">
      <c r="A97" s="214">
        <v>82</v>
      </c>
      <c r="B97" s="224">
        <v>2200820100078</v>
      </c>
      <c r="C97" s="217" t="s">
        <v>200</v>
      </c>
      <c r="D97" s="221">
        <v>2</v>
      </c>
      <c r="E97" s="221">
        <v>3</v>
      </c>
      <c r="F97" s="221">
        <v>3</v>
      </c>
      <c r="G97" s="221">
        <v>3</v>
      </c>
      <c r="H97" s="221">
        <v>4</v>
      </c>
      <c r="I97" s="222">
        <v>4</v>
      </c>
      <c r="J97" s="23"/>
      <c r="K97" s="221"/>
      <c r="L97" s="221">
        <v>3</v>
      </c>
      <c r="M97" s="221">
        <v>3</v>
      </c>
      <c r="N97" s="221">
        <v>4</v>
      </c>
      <c r="O97" s="221">
        <v>4</v>
      </c>
      <c r="P97" s="221">
        <v>4</v>
      </c>
      <c r="Q97" s="114"/>
      <c r="R97" s="113">
        <v>10</v>
      </c>
      <c r="S97" s="113">
        <v>8</v>
      </c>
      <c r="T97" s="113">
        <v>10</v>
      </c>
      <c r="U97" s="113">
        <v>10</v>
      </c>
      <c r="V97" s="113">
        <v>10</v>
      </c>
      <c r="W97" s="62"/>
      <c r="X97" s="113">
        <f t="shared" si="50"/>
        <v>15</v>
      </c>
      <c r="Y97" s="113">
        <f t="shared" si="51"/>
        <v>15</v>
      </c>
      <c r="Z97" s="113">
        <f t="shared" si="35"/>
        <v>100</v>
      </c>
      <c r="AA97" s="113">
        <f t="shared" si="36"/>
        <v>3</v>
      </c>
      <c r="AB97" s="113" t="str">
        <f t="shared" si="37"/>
        <v>Y</v>
      </c>
      <c r="AC97" s="113">
        <f t="shared" si="52"/>
        <v>15</v>
      </c>
      <c r="AD97" s="113">
        <f t="shared" si="53"/>
        <v>15</v>
      </c>
      <c r="AE97" s="113">
        <f t="shared" si="38"/>
        <v>100</v>
      </c>
      <c r="AF97" s="113">
        <f t="shared" si="39"/>
        <v>3</v>
      </c>
      <c r="AG97" s="113" t="str">
        <f t="shared" si="40"/>
        <v>Y</v>
      </c>
      <c r="AH97" s="113">
        <f t="shared" si="54"/>
        <v>14</v>
      </c>
      <c r="AI97" s="113">
        <f t="shared" si="55"/>
        <v>13</v>
      </c>
      <c r="AJ97" s="113">
        <f t="shared" si="41"/>
        <v>107.69</v>
      </c>
      <c r="AK97" s="113">
        <f t="shared" si="42"/>
        <v>3</v>
      </c>
      <c r="AL97" s="113" t="str">
        <f t="shared" si="43"/>
        <v>Y</v>
      </c>
      <c r="AM97" s="113">
        <f t="shared" si="56"/>
        <v>17</v>
      </c>
      <c r="AN97" s="113">
        <f t="shared" si="57"/>
        <v>15</v>
      </c>
      <c r="AO97" s="113">
        <f t="shared" si="44"/>
        <v>113.33</v>
      </c>
      <c r="AP97" s="113">
        <f t="shared" si="45"/>
        <v>3</v>
      </c>
      <c r="AQ97" s="113" t="str">
        <f t="shared" si="46"/>
        <v>Y</v>
      </c>
      <c r="AR97" s="113">
        <f t="shared" si="58"/>
        <v>24</v>
      </c>
      <c r="AS97" s="113">
        <f t="shared" si="59"/>
        <v>20</v>
      </c>
      <c r="AT97" s="113">
        <f t="shared" si="47"/>
        <v>120</v>
      </c>
      <c r="AU97" s="113">
        <f t="shared" si="48"/>
        <v>3</v>
      </c>
      <c r="AV97" s="113" t="str">
        <f t="shared" si="49"/>
        <v>Y</v>
      </c>
    </row>
    <row r="98" spans="1:48" s="70" customFormat="1" x14ac:dyDescent="0.25">
      <c r="A98" s="214">
        <v>83</v>
      </c>
      <c r="B98" s="224">
        <v>2200820100079</v>
      </c>
      <c r="C98" s="217" t="s">
        <v>201</v>
      </c>
      <c r="D98" s="221">
        <v>2</v>
      </c>
      <c r="E98" s="221">
        <v>3</v>
      </c>
      <c r="F98" s="221">
        <v>3</v>
      </c>
      <c r="G98" s="221">
        <v>3</v>
      </c>
      <c r="H98" s="221">
        <v>3</v>
      </c>
      <c r="I98" s="222">
        <v>4</v>
      </c>
      <c r="J98" s="23"/>
      <c r="K98" s="221">
        <v>2</v>
      </c>
      <c r="L98" s="221">
        <v>3</v>
      </c>
      <c r="M98" s="221">
        <v>3</v>
      </c>
      <c r="N98" s="221">
        <v>4</v>
      </c>
      <c r="O98" s="221">
        <v>3</v>
      </c>
      <c r="P98" s="221">
        <v>4</v>
      </c>
      <c r="Q98" s="114"/>
      <c r="R98" s="113">
        <v>10</v>
      </c>
      <c r="S98" s="113">
        <v>10</v>
      </c>
      <c r="T98" s="113">
        <v>10</v>
      </c>
      <c r="U98" s="113">
        <v>10</v>
      </c>
      <c r="V98" s="113">
        <v>8</v>
      </c>
      <c r="W98" s="62"/>
      <c r="X98" s="113">
        <f t="shared" si="50"/>
        <v>15</v>
      </c>
      <c r="Y98" s="113">
        <f t="shared" si="51"/>
        <v>15</v>
      </c>
      <c r="Z98" s="113">
        <f t="shared" si="35"/>
        <v>100</v>
      </c>
      <c r="AA98" s="113">
        <f t="shared" si="36"/>
        <v>3</v>
      </c>
      <c r="AB98" s="113" t="str">
        <f t="shared" si="37"/>
        <v>Y</v>
      </c>
      <c r="AC98" s="113">
        <f t="shared" si="52"/>
        <v>16</v>
      </c>
      <c r="AD98" s="113">
        <f t="shared" si="53"/>
        <v>15</v>
      </c>
      <c r="AE98" s="113">
        <f t="shared" si="38"/>
        <v>106.67</v>
      </c>
      <c r="AF98" s="113">
        <f t="shared" si="39"/>
        <v>3</v>
      </c>
      <c r="AG98" s="113" t="str">
        <f t="shared" si="40"/>
        <v>Y</v>
      </c>
      <c r="AH98" s="113">
        <f t="shared" si="54"/>
        <v>16</v>
      </c>
      <c r="AI98" s="113">
        <f t="shared" si="55"/>
        <v>15</v>
      </c>
      <c r="AJ98" s="113">
        <f t="shared" si="41"/>
        <v>106.67</v>
      </c>
      <c r="AK98" s="113">
        <f t="shared" si="42"/>
        <v>3</v>
      </c>
      <c r="AL98" s="113" t="str">
        <f t="shared" si="43"/>
        <v>Y</v>
      </c>
      <c r="AM98" s="113">
        <f t="shared" si="56"/>
        <v>17</v>
      </c>
      <c r="AN98" s="113">
        <f t="shared" si="57"/>
        <v>15</v>
      </c>
      <c r="AO98" s="113">
        <f t="shared" si="44"/>
        <v>113.33</v>
      </c>
      <c r="AP98" s="113">
        <f t="shared" si="45"/>
        <v>3</v>
      </c>
      <c r="AQ98" s="113" t="str">
        <f t="shared" si="46"/>
        <v>Y</v>
      </c>
      <c r="AR98" s="113">
        <f t="shared" si="58"/>
        <v>21</v>
      </c>
      <c r="AS98" s="113">
        <f t="shared" si="59"/>
        <v>20</v>
      </c>
      <c r="AT98" s="113">
        <f t="shared" si="47"/>
        <v>105</v>
      </c>
      <c r="AU98" s="113">
        <f t="shared" si="48"/>
        <v>3</v>
      </c>
      <c r="AV98" s="113" t="str">
        <f t="shared" si="49"/>
        <v>Y</v>
      </c>
    </row>
    <row r="99" spans="1:48" s="70" customFormat="1" x14ac:dyDescent="0.25">
      <c r="A99" s="214">
        <v>84</v>
      </c>
      <c r="B99" s="224">
        <v>2200820100081</v>
      </c>
      <c r="C99" s="217" t="s">
        <v>202</v>
      </c>
      <c r="D99" s="221">
        <v>1</v>
      </c>
      <c r="E99" s="221"/>
      <c r="F99" s="221">
        <v>1</v>
      </c>
      <c r="G99" s="221">
        <v>3</v>
      </c>
      <c r="H99" s="221"/>
      <c r="I99" s="222">
        <v>4</v>
      </c>
      <c r="J99" s="23"/>
      <c r="K99" s="221">
        <v>2</v>
      </c>
      <c r="L99" s="221">
        <v>2</v>
      </c>
      <c r="M99" s="221">
        <v>2</v>
      </c>
      <c r="N99" s="221">
        <v>2</v>
      </c>
      <c r="O99" s="221">
        <v>1</v>
      </c>
      <c r="P99" s="221">
        <v>2</v>
      </c>
      <c r="Q99" s="114"/>
      <c r="R99" s="113">
        <v>10</v>
      </c>
      <c r="S99" s="113">
        <v>10</v>
      </c>
      <c r="T99" s="113">
        <v>10</v>
      </c>
      <c r="U99" s="113">
        <v>10</v>
      </c>
      <c r="V99" s="113">
        <v>8</v>
      </c>
      <c r="W99" s="62"/>
      <c r="X99" s="113">
        <f t="shared" si="50"/>
        <v>14</v>
      </c>
      <c r="Y99" s="113">
        <f t="shared" si="51"/>
        <v>15</v>
      </c>
      <c r="Z99" s="113">
        <f t="shared" si="35"/>
        <v>93.33</v>
      </c>
      <c r="AA99" s="113">
        <f t="shared" si="36"/>
        <v>3</v>
      </c>
      <c r="AB99" s="113" t="str">
        <f t="shared" si="37"/>
        <v>Y</v>
      </c>
      <c r="AC99" s="113">
        <f t="shared" si="52"/>
        <v>10</v>
      </c>
      <c r="AD99" s="113">
        <f t="shared" si="53"/>
        <v>10</v>
      </c>
      <c r="AE99" s="113">
        <f t="shared" si="38"/>
        <v>100</v>
      </c>
      <c r="AF99" s="113">
        <f t="shared" si="39"/>
        <v>3</v>
      </c>
      <c r="AG99" s="113" t="str">
        <f t="shared" si="40"/>
        <v>Y</v>
      </c>
      <c r="AH99" s="113">
        <f t="shared" si="54"/>
        <v>14</v>
      </c>
      <c r="AI99" s="113">
        <f t="shared" si="55"/>
        <v>15</v>
      </c>
      <c r="AJ99" s="113">
        <f t="shared" si="41"/>
        <v>93.33</v>
      </c>
      <c r="AK99" s="113">
        <f t="shared" si="42"/>
        <v>3</v>
      </c>
      <c r="AL99" s="113" t="str">
        <f t="shared" si="43"/>
        <v>Y</v>
      </c>
      <c r="AM99" s="113">
        <f t="shared" si="56"/>
        <v>15</v>
      </c>
      <c r="AN99" s="113">
        <f t="shared" si="57"/>
        <v>15</v>
      </c>
      <c r="AO99" s="113">
        <f t="shared" si="44"/>
        <v>100</v>
      </c>
      <c r="AP99" s="113">
        <f t="shared" si="45"/>
        <v>3</v>
      </c>
      <c r="AQ99" s="113" t="str">
        <f t="shared" si="46"/>
        <v>Y</v>
      </c>
      <c r="AR99" s="113">
        <f t="shared" si="58"/>
        <v>15</v>
      </c>
      <c r="AS99" s="113">
        <f t="shared" si="59"/>
        <v>20</v>
      </c>
      <c r="AT99" s="113">
        <f t="shared" si="47"/>
        <v>75</v>
      </c>
      <c r="AU99" s="113">
        <f t="shared" si="48"/>
        <v>3</v>
      </c>
      <c r="AV99" s="113" t="str">
        <f t="shared" si="49"/>
        <v>Y</v>
      </c>
    </row>
    <row r="100" spans="1:48" s="70" customFormat="1" x14ac:dyDescent="0.25">
      <c r="A100" s="214">
        <v>85</v>
      </c>
      <c r="B100" s="224">
        <v>2200820100082</v>
      </c>
      <c r="C100" s="217" t="s">
        <v>203</v>
      </c>
      <c r="D100" s="221">
        <v>2</v>
      </c>
      <c r="E100" s="221">
        <v>1</v>
      </c>
      <c r="F100" s="221">
        <v>3</v>
      </c>
      <c r="G100" s="221">
        <v>3</v>
      </c>
      <c r="H100" s="221">
        <v>4</v>
      </c>
      <c r="I100" s="222">
        <v>4</v>
      </c>
      <c r="J100" s="23"/>
      <c r="K100" s="221">
        <v>2</v>
      </c>
      <c r="L100" s="221">
        <v>3</v>
      </c>
      <c r="M100" s="221">
        <v>3</v>
      </c>
      <c r="N100" s="221">
        <v>4</v>
      </c>
      <c r="O100" s="221">
        <v>4</v>
      </c>
      <c r="P100" s="221">
        <v>4</v>
      </c>
      <c r="Q100" s="114"/>
      <c r="R100" s="113">
        <v>10</v>
      </c>
      <c r="S100" s="113">
        <v>8</v>
      </c>
      <c r="T100" s="113">
        <v>10</v>
      </c>
      <c r="U100" s="113">
        <v>10</v>
      </c>
      <c r="V100" s="113">
        <v>10</v>
      </c>
      <c r="W100" s="62"/>
      <c r="X100" s="113">
        <f t="shared" si="50"/>
        <v>15</v>
      </c>
      <c r="Y100" s="113">
        <f t="shared" si="51"/>
        <v>15</v>
      </c>
      <c r="Z100" s="113">
        <f t="shared" si="35"/>
        <v>100</v>
      </c>
      <c r="AA100" s="113">
        <f t="shared" si="36"/>
        <v>3</v>
      </c>
      <c r="AB100" s="113" t="str">
        <f t="shared" si="37"/>
        <v>Y</v>
      </c>
      <c r="AC100" s="113">
        <f t="shared" si="52"/>
        <v>13</v>
      </c>
      <c r="AD100" s="113">
        <f t="shared" si="53"/>
        <v>15</v>
      </c>
      <c r="AE100" s="113">
        <f t="shared" si="38"/>
        <v>86.67</v>
      </c>
      <c r="AF100" s="113">
        <f t="shared" si="39"/>
        <v>3</v>
      </c>
      <c r="AG100" s="113" t="str">
        <f t="shared" si="40"/>
        <v>Y</v>
      </c>
      <c r="AH100" s="113">
        <f t="shared" si="54"/>
        <v>16</v>
      </c>
      <c r="AI100" s="113">
        <f t="shared" si="55"/>
        <v>15</v>
      </c>
      <c r="AJ100" s="113">
        <f t="shared" si="41"/>
        <v>106.67</v>
      </c>
      <c r="AK100" s="113">
        <f t="shared" si="42"/>
        <v>3</v>
      </c>
      <c r="AL100" s="113" t="str">
        <f t="shared" si="43"/>
        <v>Y</v>
      </c>
      <c r="AM100" s="113">
        <f t="shared" si="56"/>
        <v>17</v>
      </c>
      <c r="AN100" s="113">
        <f t="shared" si="57"/>
        <v>15</v>
      </c>
      <c r="AO100" s="113">
        <f t="shared" si="44"/>
        <v>113.33</v>
      </c>
      <c r="AP100" s="113">
        <f t="shared" si="45"/>
        <v>3</v>
      </c>
      <c r="AQ100" s="113" t="str">
        <f t="shared" si="46"/>
        <v>Y</v>
      </c>
      <c r="AR100" s="113">
        <f t="shared" si="58"/>
        <v>24</v>
      </c>
      <c r="AS100" s="113">
        <f t="shared" si="59"/>
        <v>20</v>
      </c>
      <c r="AT100" s="113">
        <f t="shared" si="47"/>
        <v>120</v>
      </c>
      <c r="AU100" s="113">
        <f t="shared" si="48"/>
        <v>3</v>
      </c>
      <c r="AV100" s="113" t="str">
        <f t="shared" si="49"/>
        <v>Y</v>
      </c>
    </row>
    <row r="101" spans="1:48" s="70" customFormat="1" x14ac:dyDescent="0.25">
      <c r="A101" s="214">
        <v>86</v>
      </c>
      <c r="B101" s="224">
        <v>2200820100083</v>
      </c>
      <c r="C101" s="217" t="s">
        <v>204</v>
      </c>
      <c r="D101" s="221">
        <v>1</v>
      </c>
      <c r="E101" s="221">
        <v>1</v>
      </c>
      <c r="F101" s="221">
        <v>2</v>
      </c>
      <c r="G101" s="221">
        <v>3</v>
      </c>
      <c r="H101" s="221">
        <v>4</v>
      </c>
      <c r="I101" s="222"/>
      <c r="J101" s="23"/>
      <c r="K101" s="221">
        <v>2</v>
      </c>
      <c r="L101" s="221">
        <v>3</v>
      </c>
      <c r="M101" s="221">
        <v>2</v>
      </c>
      <c r="N101" s="221"/>
      <c r="O101" s="221">
        <v>3</v>
      </c>
      <c r="P101" s="221">
        <v>3</v>
      </c>
      <c r="Q101" s="114"/>
      <c r="R101" s="113">
        <v>10</v>
      </c>
      <c r="S101" s="113">
        <v>8</v>
      </c>
      <c r="T101" s="113">
        <v>10</v>
      </c>
      <c r="U101" s="113">
        <v>10</v>
      </c>
      <c r="V101" s="113">
        <v>10</v>
      </c>
      <c r="W101" s="62"/>
      <c r="X101" s="113">
        <f t="shared" si="50"/>
        <v>14</v>
      </c>
      <c r="Y101" s="113">
        <f t="shared" si="51"/>
        <v>15</v>
      </c>
      <c r="Z101" s="113">
        <f t="shared" si="35"/>
        <v>93.33</v>
      </c>
      <c r="AA101" s="113">
        <f t="shared" si="36"/>
        <v>3</v>
      </c>
      <c r="AB101" s="113" t="str">
        <f t="shared" si="37"/>
        <v>Y</v>
      </c>
      <c r="AC101" s="113">
        <f t="shared" si="52"/>
        <v>13</v>
      </c>
      <c r="AD101" s="113">
        <f t="shared" si="53"/>
        <v>15</v>
      </c>
      <c r="AE101" s="113">
        <f t="shared" si="38"/>
        <v>86.67</v>
      </c>
      <c r="AF101" s="113">
        <f t="shared" si="39"/>
        <v>3</v>
      </c>
      <c r="AG101" s="113" t="str">
        <f t="shared" si="40"/>
        <v>Y</v>
      </c>
      <c r="AH101" s="113">
        <f t="shared" si="54"/>
        <v>12</v>
      </c>
      <c r="AI101" s="113">
        <f t="shared" si="55"/>
        <v>12</v>
      </c>
      <c r="AJ101" s="113">
        <f t="shared" si="41"/>
        <v>100</v>
      </c>
      <c r="AK101" s="113">
        <f t="shared" si="42"/>
        <v>3</v>
      </c>
      <c r="AL101" s="113" t="str">
        <f t="shared" si="43"/>
        <v>Y</v>
      </c>
      <c r="AM101" s="113">
        <f t="shared" si="56"/>
        <v>12</v>
      </c>
      <c r="AN101" s="113">
        <f t="shared" si="57"/>
        <v>12</v>
      </c>
      <c r="AO101" s="113">
        <f t="shared" si="44"/>
        <v>100</v>
      </c>
      <c r="AP101" s="113">
        <f t="shared" si="45"/>
        <v>3</v>
      </c>
      <c r="AQ101" s="113" t="str">
        <f t="shared" si="46"/>
        <v>Y</v>
      </c>
      <c r="AR101" s="113">
        <f t="shared" si="58"/>
        <v>21</v>
      </c>
      <c r="AS101" s="113">
        <f t="shared" si="59"/>
        <v>20</v>
      </c>
      <c r="AT101" s="113">
        <f t="shared" si="47"/>
        <v>105</v>
      </c>
      <c r="AU101" s="113">
        <f t="shared" si="48"/>
        <v>3</v>
      </c>
      <c r="AV101" s="113" t="str">
        <f t="shared" si="49"/>
        <v>Y</v>
      </c>
    </row>
    <row r="102" spans="1:48" s="70" customFormat="1" x14ac:dyDescent="0.25">
      <c r="A102" s="214">
        <v>87</v>
      </c>
      <c r="B102" s="224">
        <v>2200820100084</v>
      </c>
      <c r="C102" s="217" t="s">
        <v>205</v>
      </c>
      <c r="D102" s="221"/>
      <c r="E102" s="221">
        <v>3</v>
      </c>
      <c r="F102" s="221">
        <v>1</v>
      </c>
      <c r="G102" s="221">
        <v>1</v>
      </c>
      <c r="H102" s="221"/>
      <c r="I102" s="222">
        <v>3</v>
      </c>
      <c r="J102" s="23"/>
      <c r="K102" s="221">
        <v>2</v>
      </c>
      <c r="L102" s="221">
        <v>3</v>
      </c>
      <c r="M102" s="221">
        <v>3</v>
      </c>
      <c r="N102" s="221">
        <v>4</v>
      </c>
      <c r="O102" s="221">
        <v>4</v>
      </c>
      <c r="P102" s="221">
        <v>2</v>
      </c>
      <c r="Q102" s="114"/>
      <c r="R102" s="113">
        <v>5</v>
      </c>
      <c r="S102" s="113">
        <v>8</v>
      </c>
      <c r="T102" s="113">
        <v>10</v>
      </c>
      <c r="U102" s="113">
        <v>10</v>
      </c>
      <c r="V102" s="113">
        <v>5</v>
      </c>
      <c r="W102" s="62"/>
      <c r="X102" s="113">
        <f t="shared" si="50"/>
        <v>6</v>
      </c>
      <c r="Y102" s="113">
        <f t="shared" si="51"/>
        <v>13</v>
      </c>
      <c r="Z102" s="113">
        <f t="shared" si="35"/>
        <v>46.15</v>
      </c>
      <c r="AA102" s="113">
        <f t="shared" si="36"/>
        <v>2</v>
      </c>
      <c r="AB102" s="113" t="str">
        <f t="shared" si="37"/>
        <v>N</v>
      </c>
      <c r="AC102" s="113">
        <f t="shared" si="52"/>
        <v>11</v>
      </c>
      <c r="AD102" s="113">
        <f t="shared" si="53"/>
        <v>12</v>
      </c>
      <c r="AE102" s="113">
        <f t="shared" si="38"/>
        <v>91.67</v>
      </c>
      <c r="AF102" s="113">
        <f t="shared" si="39"/>
        <v>3</v>
      </c>
      <c r="AG102" s="113" t="str">
        <f t="shared" si="40"/>
        <v>Y</v>
      </c>
      <c r="AH102" s="113">
        <f t="shared" si="54"/>
        <v>16</v>
      </c>
      <c r="AI102" s="113">
        <f t="shared" si="55"/>
        <v>15</v>
      </c>
      <c r="AJ102" s="113">
        <f t="shared" si="41"/>
        <v>106.67</v>
      </c>
      <c r="AK102" s="113">
        <f t="shared" si="42"/>
        <v>3</v>
      </c>
      <c r="AL102" s="113" t="str">
        <f t="shared" si="43"/>
        <v>Y</v>
      </c>
      <c r="AM102" s="113">
        <f t="shared" si="56"/>
        <v>14</v>
      </c>
      <c r="AN102" s="113">
        <f t="shared" si="57"/>
        <v>15</v>
      </c>
      <c r="AO102" s="113">
        <f t="shared" si="44"/>
        <v>93.33</v>
      </c>
      <c r="AP102" s="113">
        <f t="shared" si="45"/>
        <v>3</v>
      </c>
      <c r="AQ102" s="113" t="str">
        <f t="shared" si="46"/>
        <v>Y</v>
      </c>
      <c r="AR102" s="113">
        <f t="shared" si="58"/>
        <v>17</v>
      </c>
      <c r="AS102" s="113">
        <f t="shared" si="59"/>
        <v>20</v>
      </c>
      <c r="AT102" s="113">
        <f t="shared" si="47"/>
        <v>85</v>
      </c>
      <c r="AU102" s="113">
        <f t="shared" si="48"/>
        <v>3</v>
      </c>
      <c r="AV102" s="113" t="str">
        <f t="shared" si="49"/>
        <v>Y</v>
      </c>
    </row>
    <row r="103" spans="1:48" s="70" customFormat="1" x14ac:dyDescent="0.25">
      <c r="A103" s="214">
        <v>88</v>
      </c>
      <c r="B103" s="224">
        <v>2200820100085</v>
      </c>
      <c r="C103" s="217" t="s">
        <v>206</v>
      </c>
      <c r="D103" s="221"/>
      <c r="E103" s="221">
        <v>3</v>
      </c>
      <c r="F103" s="221">
        <v>3</v>
      </c>
      <c r="G103" s="221">
        <v>3</v>
      </c>
      <c r="H103" s="221">
        <v>4</v>
      </c>
      <c r="I103" s="222">
        <v>4</v>
      </c>
      <c r="J103" s="23"/>
      <c r="K103" s="221">
        <v>2</v>
      </c>
      <c r="L103" s="221">
        <v>3</v>
      </c>
      <c r="M103" s="221">
        <v>2</v>
      </c>
      <c r="N103" s="221">
        <v>3</v>
      </c>
      <c r="O103" s="221">
        <v>4</v>
      </c>
      <c r="P103" s="221">
        <v>3</v>
      </c>
      <c r="Q103" s="114"/>
      <c r="R103" s="113">
        <v>10</v>
      </c>
      <c r="S103" s="113">
        <v>10</v>
      </c>
      <c r="T103" s="113">
        <v>10</v>
      </c>
      <c r="U103" s="113">
        <v>10</v>
      </c>
      <c r="V103" s="113">
        <v>10</v>
      </c>
      <c r="W103" s="62"/>
      <c r="X103" s="113">
        <f t="shared" si="50"/>
        <v>13</v>
      </c>
      <c r="Y103" s="113">
        <f t="shared" si="51"/>
        <v>13</v>
      </c>
      <c r="Z103" s="113">
        <f t="shared" si="35"/>
        <v>100</v>
      </c>
      <c r="AA103" s="113">
        <f t="shared" si="36"/>
        <v>3</v>
      </c>
      <c r="AB103" s="113" t="str">
        <f t="shared" si="37"/>
        <v>Y</v>
      </c>
      <c r="AC103" s="113">
        <f t="shared" si="52"/>
        <v>17</v>
      </c>
      <c r="AD103" s="113">
        <f t="shared" si="53"/>
        <v>15</v>
      </c>
      <c r="AE103" s="113">
        <f t="shared" si="38"/>
        <v>113.33</v>
      </c>
      <c r="AF103" s="113">
        <f t="shared" si="39"/>
        <v>3</v>
      </c>
      <c r="AG103" s="113" t="str">
        <f t="shared" si="40"/>
        <v>Y</v>
      </c>
      <c r="AH103" s="113">
        <f t="shared" si="54"/>
        <v>15</v>
      </c>
      <c r="AI103" s="113">
        <f t="shared" si="55"/>
        <v>15</v>
      </c>
      <c r="AJ103" s="113">
        <f t="shared" si="41"/>
        <v>100</v>
      </c>
      <c r="AK103" s="113">
        <f t="shared" si="42"/>
        <v>3</v>
      </c>
      <c r="AL103" s="113" t="str">
        <f t="shared" si="43"/>
        <v>Y</v>
      </c>
      <c r="AM103" s="113">
        <f t="shared" si="56"/>
        <v>17</v>
      </c>
      <c r="AN103" s="113">
        <f t="shared" si="57"/>
        <v>15</v>
      </c>
      <c r="AO103" s="113">
        <f t="shared" si="44"/>
        <v>113.33</v>
      </c>
      <c r="AP103" s="113">
        <f t="shared" si="45"/>
        <v>3</v>
      </c>
      <c r="AQ103" s="113" t="str">
        <f t="shared" si="46"/>
        <v>Y</v>
      </c>
      <c r="AR103" s="113">
        <f t="shared" si="58"/>
        <v>22</v>
      </c>
      <c r="AS103" s="113">
        <f t="shared" si="59"/>
        <v>20</v>
      </c>
      <c r="AT103" s="113">
        <f t="shared" si="47"/>
        <v>110</v>
      </c>
      <c r="AU103" s="113">
        <f t="shared" si="48"/>
        <v>3</v>
      </c>
      <c r="AV103" s="113" t="str">
        <f t="shared" si="49"/>
        <v>Y</v>
      </c>
    </row>
    <row r="104" spans="1:48" s="70" customFormat="1" x14ac:dyDescent="0.25">
      <c r="A104" s="214">
        <v>89</v>
      </c>
      <c r="B104" s="224">
        <v>2200820100086</v>
      </c>
      <c r="C104" s="217" t="s">
        <v>207</v>
      </c>
      <c r="D104" s="221">
        <v>1</v>
      </c>
      <c r="E104" s="221">
        <v>2</v>
      </c>
      <c r="F104" s="221">
        <v>2</v>
      </c>
      <c r="G104" s="221"/>
      <c r="H104" s="221">
        <v>2</v>
      </c>
      <c r="I104" s="222">
        <v>3</v>
      </c>
      <c r="J104" s="23"/>
      <c r="K104" s="221">
        <v>2</v>
      </c>
      <c r="L104" s="221">
        <v>2</v>
      </c>
      <c r="M104" s="221">
        <v>2</v>
      </c>
      <c r="N104" s="221"/>
      <c r="O104" s="221">
        <v>1</v>
      </c>
      <c r="P104" s="221">
        <v>1</v>
      </c>
      <c r="Q104" s="114"/>
      <c r="R104" s="113">
        <v>10</v>
      </c>
      <c r="S104" s="113">
        <v>10</v>
      </c>
      <c r="T104" s="113">
        <v>10</v>
      </c>
      <c r="U104" s="113">
        <v>10</v>
      </c>
      <c r="V104" s="113">
        <v>10</v>
      </c>
      <c r="W104" s="62"/>
      <c r="X104" s="113">
        <f t="shared" si="50"/>
        <v>11</v>
      </c>
      <c r="Y104" s="113">
        <f t="shared" si="51"/>
        <v>12</v>
      </c>
      <c r="Z104" s="113">
        <f t="shared" si="35"/>
        <v>91.67</v>
      </c>
      <c r="AA104" s="113">
        <f t="shared" si="36"/>
        <v>3</v>
      </c>
      <c r="AB104" s="113" t="str">
        <f t="shared" si="37"/>
        <v>Y</v>
      </c>
      <c r="AC104" s="113">
        <f t="shared" si="52"/>
        <v>14</v>
      </c>
      <c r="AD104" s="113">
        <f t="shared" si="53"/>
        <v>15</v>
      </c>
      <c r="AE104" s="113">
        <f t="shared" si="38"/>
        <v>93.33</v>
      </c>
      <c r="AF104" s="113">
        <f t="shared" si="39"/>
        <v>3</v>
      </c>
      <c r="AG104" s="113" t="str">
        <f t="shared" si="40"/>
        <v>Y</v>
      </c>
      <c r="AH104" s="113">
        <f t="shared" si="54"/>
        <v>12</v>
      </c>
      <c r="AI104" s="113">
        <f t="shared" si="55"/>
        <v>12</v>
      </c>
      <c r="AJ104" s="113">
        <f t="shared" si="41"/>
        <v>100</v>
      </c>
      <c r="AK104" s="113">
        <f t="shared" si="42"/>
        <v>3</v>
      </c>
      <c r="AL104" s="113" t="str">
        <f t="shared" si="43"/>
        <v>Y</v>
      </c>
      <c r="AM104" s="113">
        <f t="shared" si="56"/>
        <v>15</v>
      </c>
      <c r="AN104" s="113">
        <f t="shared" si="57"/>
        <v>15</v>
      </c>
      <c r="AO104" s="113">
        <f t="shared" si="44"/>
        <v>100</v>
      </c>
      <c r="AP104" s="113">
        <f t="shared" si="45"/>
        <v>3</v>
      </c>
      <c r="AQ104" s="113" t="str">
        <f t="shared" si="46"/>
        <v>Y</v>
      </c>
      <c r="AR104" s="113">
        <f t="shared" si="58"/>
        <v>16</v>
      </c>
      <c r="AS104" s="113">
        <f t="shared" si="59"/>
        <v>20</v>
      </c>
      <c r="AT104" s="113">
        <f t="shared" si="47"/>
        <v>80</v>
      </c>
      <c r="AU104" s="113">
        <f t="shared" si="48"/>
        <v>3</v>
      </c>
      <c r="AV104" s="113" t="str">
        <f t="shared" si="49"/>
        <v>Y</v>
      </c>
    </row>
    <row r="105" spans="1:48" s="70" customFormat="1" x14ac:dyDescent="0.25">
      <c r="A105" s="214">
        <v>90</v>
      </c>
      <c r="B105" s="224">
        <v>2200820100087</v>
      </c>
      <c r="C105" s="217" t="s">
        <v>208</v>
      </c>
      <c r="D105" s="221">
        <v>2</v>
      </c>
      <c r="E105" s="221">
        <v>1</v>
      </c>
      <c r="F105" s="221">
        <v>2</v>
      </c>
      <c r="G105" s="221"/>
      <c r="H105" s="225"/>
      <c r="I105" s="222"/>
      <c r="J105" s="23"/>
      <c r="K105" s="221">
        <v>1</v>
      </c>
      <c r="L105" s="221"/>
      <c r="M105" s="221">
        <v>1</v>
      </c>
      <c r="N105" s="221">
        <v>2</v>
      </c>
      <c r="O105" s="221">
        <v>3</v>
      </c>
      <c r="P105" s="221"/>
      <c r="Q105" s="114"/>
      <c r="R105" s="113">
        <v>10</v>
      </c>
      <c r="S105" s="113">
        <v>10</v>
      </c>
      <c r="T105" s="113">
        <v>10</v>
      </c>
      <c r="U105" s="113">
        <v>8</v>
      </c>
      <c r="V105" s="113">
        <v>10</v>
      </c>
      <c r="W105" s="62"/>
      <c r="X105" s="113">
        <f t="shared" si="50"/>
        <v>12</v>
      </c>
      <c r="Y105" s="113">
        <f t="shared" si="51"/>
        <v>12</v>
      </c>
      <c r="Z105" s="113">
        <f t="shared" si="35"/>
        <v>100</v>
      </c>
      <c r="AA105" s="113">
        <f t="shared" si="36"/>
        <v>3</v>
      </c>
      <c r="AB105" s="113" t="str">
        <f t="shared" si="37"/>
        <v>Y</v>
      </c>
      <c r="AC105" s="113">
        <f t="shared" si="52"/>
        <v>11</v>
      </c>
      <c r="AD105" s="113">
        <f t="shared" si="53"/>
        <v>12</v>
      </c>
      <c r="AE105" s="113">
        <f t="shared" si="38"/>
        <v>91.67</v>
      </c>
      <c r="AF105" s="113">
        <f t="shared" si="39"/>
        <v>3</v>
      </c>
      <c r="AG105" s="113" t="str">
        <f t="shared" si="40"/>
        <v>Y</v>
      </c>
      <c r="AH105" s="113">
        <f t="shared" si="54"/>
        <v>13</v>
      </c>
      <c r="AI105" s="113">
        <f t="shared" si="55"/>
        <v>15</v>
      </c>
      <c r="AJ105" s="113">
        <f t="shared" si="41"/>
        <v>86.67</v>
      </c>
      <c r="AK105" s="113">
        <f t="shared" si="42"/>
        <v>3</v>
      </c>
      <c r="AL105" s="113" t="str">
        <f t="shared" si="43"/>
        <v>Y</v>
      </c>
      <c r="AM105" s="113">
        <f t="shared" si="56"/>
        <v>10</v>
      </c>
      <c r="AN105" s="113">
        <f t="shared" si="57"/>
        <v>12</v>
      </c>
      <c r="AO105" s="113">
        <f t="shared" si="44"/>
        <v>83.33</v>
      </c>
      <c r="AP105" s="113">
        <f t="shared" si="45"/>
        <v>3</v>
      </c>
      <c r="AQ105" s="113" t="str">
        <f t="shared" si="46"/>
        <v>Y</v>
      </c>
      <c r="AR105" s="113">
        <f t="shared" si="58"/>
        <v>14</v>
      </c>
      <c r="AS105" s="113">
        <f t="shared" si="59"/>
        <v>15</v>
      </c>
      <c r="AT105" s="113">
        <f t="shared" si="47"/>
        <v>93.33</v>
      </c>
      <c r="AU105" s="113">
        <f t="shared" si="48"/>
        <v>3</v>
      </c>
      <c r="AV105" s="113" t="str">
        <f t="shared" si="49"/>
        <v>Y</v>
      </c>
    </row>
    <row r="106" spans="1:48" s="70" customFormat="1" x14ac:dyDescent="0.25">
      <c r="A106" s="214">
        <v>91</v>
      </c>
      <c r="B106" s="224">
        <v>2200820100088</v>
      </c>
      <c r="C106" s="217" t="s">
        <v>209</v>
      </c>
      <c r="D106" s="221">
        <v>1.5</v>
      </c>
      <c r="E106" s="221">
        <v>3</v>
      </c>
      <c r="F106" s="221">
        <v>1</v>
      </c>
      <c r="G106" s="221">
        <v>3</v>
      </c>
      <c r="H106" s="221">
        <v>4</v>
      </c>
      <c r="I106" s="222">
        <v>1</v>
      </c>
      <c r="J106" s="23"/>
      <c r="K106" s="221">
        <v>2</v>
      </c>
      <c r="L106" s="221">
        <v>3</v>
      </c>
      <c r="M106" s="221">
        <v>2</v>
      </c>
      <c r="N106" s="221">
        <v>4</v>
      </c>
      <c r="O106" s="221">
        <v>4</v>
      </c>
      <c r="P106" s="221">
        <v>2</v>
      </c>
      <c r="Q106" s="114"/>
      <c r="R106" s="113">
        <v>10</v>
      </c>
      <c r="S106" s="113">
        <v>10</v>
      </c>
      <c r="T106" s="113">
        <v>10</v>
      </c>
      <c r="U106" s="113">
        <v>10</v>
      </c>
      <c r="V106" s="113">
        <v>10</v>
      </c>
      <c r="W106" s="62"/>
      <c r="X106" s="113">
        <f t="shared" si="50"/>
        <v>14.5</v>
      </c>
      <c r="Y106" s="113">
        <f t="shared" si="51"/>
        <v>15</v>
      </c>
      <c r="Z106" s="113">
        <f t="shared" si="35"/>
        <v>96.67</v>
      </c>
      <c r="AA106" s="113">
        <f t="shared" si="36"/>
        <v>3</v>
      </c>
      <c r="AB106" s="113" t="str">
        <f t="shared" si="37"/>
        <v>Y</v>
      </c>
      <c r="AC106" s="113">
        <f t="shared" si="52"/>
        <v>17</v>
      </c>
      <c r="AD106" s="113">
        <f t="shared" si="53"/>
        <v>15</v>
      </c>
      <c r="AE106" s="113">
        <f t="shared" si="38"/>
        <v>113.33</v>
      </c>
      <c r="AF106" s="113">
        <f t="shared" si="39"/>
        <v>3</v>
      </c>
      <c r="AG106" s="113" t="str">
        <f t="shared" si="40"/>
        <v>Y</v>
      </c>
      <c r="AH106" s="113">
        <f t="shared" si="54"/>
        <v>16</v>
      </c>
      <c r="AI106" s="113">
        <f t="shared" si="55"/>
        <v>15</v>
      </c>
      <c r="AJ106" s="113">
        <f t="shared" si="41"/>
        <v>106.67</v>
      </c>
      <c r="AK106" s="113">
        <f t="shared" si="42"/>
        <v>3</v>
      </c>
      <c r="AL106" s="113" t="str">
        <f t="shared" si="43"/>
        <v>Y</v>
      </c>
      <c r="AM106" s="113">
        <f t="shared" si="56"/>
        <v>12</v>
      </c>
      <c r="AN106" s="113">
        <f t="shared" si="57"/>
        <v>15</v>
      </c>
      <c r="AO106" s="113">
        <f t="shared" si="44"/>
        <v>80</v>
      </c>
      <c r="AP106" s="113">
        <f t="shared" si="45"/>
        <v>3</v>
      </c>
      <c r="AQ106" s="113" t="str">
        <f t="shared" si="46"/>
        <v>Y</v>
      </c>
      <c r="AR106" s="113">
        <f t="shared" si="58"/>
        <v>21</v>
      </c>
      <c r="AS106" s="113">
        <f t="shared" si="59"/>
        <v>20</v>
      </c>
      <c r="AT106" s="113">
        <f t="shared" si="47"/>
        <v>105</v>
      </c>
      <c r="AU106" s="113">
        <f t="shared" si="48"/>
        <v>3</v>
      </c>
      <c r="AV106" s="113" t="str">
        <f t="shared" si="49"/>
        <v>Y</v>
      </c>
    </row>
    <row r="107" spans="1:48" s="70" customFormat="1" x14ac:dyDescent="0.25">
      <c r="A107" s="214">
        <v>92</v>
      </c>
      <c r="B107" s="224">
        <v>2200820100089</v>
      </c>
      <c r="C107" s="217" t="s">
        <v>172</v>
      </c>
      <c r="D107" s="221">
        <v>1.5</v>
      </c>
      <c r="E107" s="221">
        <v>3</v>
      </c>
      <c r="F107" s="221"/>
      <c r="G107" s="221">
        <v>3</v>
      </c>
      <c r="H107" s="221">
        <v>4</v>
      </c>
      <c r="I107" s="222">
        <v>3</v>
      </c>
      <c r="J107" s="23"/>
      <c r="K107" s="221">
        <v>2</v>
      </c>
      <c r="L107" s="221">
        <v>3</v>
      </c>
      <c r="M107" s="221">
        <v>3</v>
      </c>
      <c r="N107" s="221">
        <v>4</v>
      </c>
      <c r="O107" s="221">
        <v>4</v>
      </c>
      <c r="P107" s="221">
        <v>3</v>
      </c>
      <c r="Q107" s="114"/>
      <c r="R107" s="113">
        <v>8</v>
      </c>
      <c r="S107" s="113">
        <v>10</v>
      </c>
      <c r="T107" s="113">
        <v>10</v>
      </c>
      <c r="U107" s="113">
        <v>10</v>
      </c>
      <c r="V107" s="113">
        <v>10</v>
      </c>
      <c r="W107" s="62"/>
      <c r="X107" s="113">
        <f t="shared" si="50"/>
        <v>12.5</v>
      </c>
      <c r="Y107" s="113">
        <f t="shared" si="51"/>
        <v>15</v>
      </c>
      <c r="Z107" s="113">
        <f t="shared" si="35"/>
        <v>83.33</v>
      </c>
      <c r="AA107" s="113">
        <f t="shared" si="36"/>
        <v>3</v>
      </c>
      <c r="AB107" s="113" t="str">
        <f t="shared" si="37"/>
        <v>Y</v>
      </c>
      <c r="AC107" s="113">
        <f t="shared" si="52"/>
        <v>17</v>
      </c>
      <c r="AD107" s="113">
        <f t="shared" si="53"/>
        <v>15</v>
      </c>
      <c r="AE107" s="113">
        <f t="shared" si="38"/>
        <v>113.33</v>
      </c>
      <c r="AF107" s="113">
        <f t="shared" si="39"/>
        <v>3</v>
      </c>
      <c r="AG107" s="113" t="str">
        <f t="shared" si="40"/>
        <v>Y</v>
      </c>
      <c r="AH107" s="113">
        <f t="shared" si="54"/>
        <v>16</v>
      </c>
      <c r="AI107" s="113">
        <f t="shared" si="55"/>
        <v>15</v>
      </c>
      <c r="AJ107" s="113">
        <f t="shared" si="41"/>
        <v>106.67</v>
      </c>
      <c r="AK107" s="113">
        <f t="shared" si="42"/>
        <v>3</v>
      </c>
      <c r="AL107" s="113" t="str">
        <f t="shared" si="43"/>
        <v>Y</v>
      </c>
      <c r="AM107" s="113">
        <f t="shared" si="56"/>
        <v>13</v>
      </c>
      <c r="AN107" s="113">
        <f t="shared" si="57"/>
        <v>13</v>
      </c>
      <c r="AO107" s="113">
        <f t="shared" si="44"/>
        <v>100</v>
      </c>
      <c r="AP107" s="113">
        <f t="shared" si="45"/>
        <v>3</v>
      </c>
      <c r="AQ107" s="113" t="str">
        <f t="shared" si="46"/>
        <v>Y</v>
      </c>
      <c r="AR107" s="113">
        <f t="shared" si="58"/>
        <v>23</v>
      </c>
      <c r="AS107" s="113">
        <f t="shared" si="59"/>
        <v>20</v>
      </c>
      <c r="AT107" s="113">
        <f t="shared" si="47"/>
        <v>115</v>
      </c>
      <c r="AU107" s="113">
        <f t="shared" si="48"/>
        <v>3</v>
      </c>
      <c r="AV107" s="113" t="str">
        <f t="shared" si="49"/>
        <v>Y</v>
      </c>
    </row>
    <row r="108" spans="1:48" s="70" customFormat="1" x14ac:dyDescent="0.25">
      <c r="A108" s="214">
        <v>93</v>
      </c>
      <c r="B108" s="224">
        <v>2200820100091</v>
      </c>
      <c r="C108" s="217" t="s">
        <v>210</v>
      </c>
      <c r="D108" s="221">
        <v>0</v>
      </c>
      <c r="E108" s="221">
        <v>3</v>
      </c>
      <c r="F108" s="221"/>
      <c r="G108" s="221">
        <v>2</v>
      </c>
      <c r="H108" s="221">
        <v>4</v>
      </c>
      <c r="I108" s="222">
        <v>4</v>
      </c>
      <c r="J108" s="23"/>
      <c r="K108" s="221">
        <v>2</v>
      </c>
      <c r="L108" s="221">
        <v>3</v>
      </c>
      <c r="M108" s="221">
        <v>2</v>
      </c>
      <c r="N108" s="221">
        <v>4</v>
      </c>
      <c r="O108" s="221">
        <v>4</v>
      </c>
      <c r="P108" s="221">
        <v>3</v>
      </c>
      <c r="Q108" s="114"/>
      <c r="R108" s="113">
        <v>10</v>
      </c>
      <c r="S108" s="113">
        <v>8</v>
      </c>
      <c r="T108" s="113">
        <v>10</v>
      </c>
      <c r="U108" s="113">
        <v>10</v>
      </c>
      <c r="V108" s="113">
        <v>10</v>
      </c>
      <c r="W108" s="62"/>
      <c r="X108" s="113">
        <f t="shared" si="50"/>
        <v>12</v>
      </c>
      <c r="Y108" s="113">
        <f t="shared" si="51"/>
        <v>15</v>
      </c>
      <c r="Z108" s="113">
        <f t="shared" si="35"/>
        <v>80</v>
      </c>
      <c r="AA108" s="113">
        <f t="shared" si="36"/>
        <v>3</v>
      </c>
      <c r="AB108" s="113" t="str">
        <f t="shared" si="37"/>
        <v>Y</v>
      </c>
      <c r="AC108" s="113">
        <f t="shared" si="52"/>
        <v>15</v>
      </c>
      <c r="AD108" s="113">
        <f t="shared" si="53"/>
        <v>15</v>
      </c>
      <c r="AE108" s="113">
        <f t="shared" si="38"/>
        <v>100</v>
      </c>
      <c r="AF108" s="113">
        <f t="shared" si="39"/>
        <v>3</v>
      </c>
      <c r="AG108" s="113" t="str">
        <f t="shared" si="40"/>
        <v>Y</v>
      </c>
      <c r="AH108" s="113">
        <f t="shared" si="54"/>
        <v>16</v>
      </c>
      <c r="AI108" s="113">
        <f t="shared" si="55"/>
        <v>15</v>
      </c>
      <c r="AJ108" s="113">
        <f t="shared" si="41"/>
        <v>106.67</v>
      </c>
      <c r="AK108" s="113">
        <f t="shared" si="42"/>
        <v>3</v>
      </c>
      <c r="AL108" s="113" t="str">
        <f t="shared" si="43"/>
        <v>Y</v>
      </c>
      <c r="AM108" s="113">
        <f t="shared" si="56"/>
        <v>14</v>
      </c>
      <c r="AN108" s="113">
        <f t="shared" si="57"/>
        <v>13</v>
      </c>
      <c r="AO108" s="113">
        <f t="shared" si="44"/>
        <v>107.69</v>
      </c>
      <c r="AP108" s="113">
        <f t="shared" si="45"/>
        <v>3</v>
      </c>
      <c r="AQ108" s="113" t="str">
        <f t="shared" si="46"/>
        <v>Y</v>
      </c>
      <c r="AR108" s="113">
        <f t="shared" si="58"/>
        <v>22</v>
      </c>
      <c r="AS108" s="113">
        <f t="shared" si="59"/>
        <v>20</v>
      </c>
      <c r="AT108" s="113">
        <f t="shared" si="47"/>
        <v>110</v>
      </c>
      <c r="AU108" s="113">
        <f t="shared" si="48"/>
        <v>3</v>
      </c>
      <c r="AV108" s="113" t="str">
        <f t="shared" si="49"/>
        <v>Y</v>
      </c>
    </row>
    <row r="109" spans="1:48" s="70" customFormat="1" x14ac:dyDescent="0.25">
      <c r="A109" s="214">
        <v>94</v>
      </c>
      <c r="B109" s="224">
        <v>2200820100092</v>
      </c>
      <c r="C109" s="217" t="s">
        <v>211</v>
      </c>
      <c r="D109" s="221"/>
      <c r="E109" s="221"/>
      <c r="F109" s="221"/>
      <c r="G109" s="221">
        <v>3</v>
      </c>
      <c r="H109" s="221">
        <v>4</v>
      </c>
      <c r="I109" s="222">
        <v>3</v>
      </c>
      <c r="J109" s="23"/>
      <c r="K109" s="221">
        <v>1</v>
      </c>
      <c r="L109" s="221">
        <v>3</v>
      </c>
      <c r="M109" s="221">
        <v>1</v>
      </c>
      <c r="N109" s="221"/>
      <c r="O109" s="221">
        <v>2</v>
      </c>
      <c r="P109" s="221">
        <v>2</v>
      </c>
      <c r="Q109" s="114"/>
      <c r="R109" s="113">
        <v>10</v>
      </c>
      <c r="S109" s="113">
        <v>10</v>
      </c>
      <c r="T109" s="113">
        <v>8</v>
      </c>
      <c r="U109" s="113">
        <v>8</v>
      </c>
      <c r="V109" s="113">
        <v>8</v>
      </c>
      <c r="W109" s="62"/>
      <c r="X109" s="113">
        <f t="shared" si="50"/>
        <v>13</v>
      </c>
      <c r="Y109" s="113">
        <f t="shared" si="51"/>
        <v>13</v>
      </c>
      <c r="Z109" s="113">
        <f t="shared" si="35"/>
        <v>100</v>
      </c>
      <c r="AA109" s="113">
        <f t="shared" si="36"/>
        <v>3</v>
      </c>
      <c r="AB109" s="113" t="str">
        <f t="shared" si="37"/>
        <v>Y</v>
      </c>
      <c r="AC109" s="113">
        <f t="shared" si="52"/>
        <v>14</v>
      </c>
      <c r="AD109" s="113">
        <f t="shared" si="53"/>
        <v>13</v>
      </c>
      <c r="AE109" s="113">
        <f t="shared" si="38"/>
        <v>107.69</v>
      </c>
      <c r="AF109" s="113">
        <f t="shared" si="39"/>
        <v>3</v>
      </c>
      <c r="AG109" s="113" t="str">
        <f t="shared" si="40"/>
        <v>Y</v>
      </c>
      <c r="AH109" s="113">
        <f t="shared" si="54"/>
        <v>9</v>
      </c>
      <c r="AI109" s="113">
        <f t="shared" si="55"/>
        <v>12</v>
      </c>
      <c r="AJ109" s="113">
        <f t="shared" si="41"/>
        <v>75</v>
      </c>
      <c r="AK109" s="113">
        <f t="shared" si="42"/>
        <v>3</v>
      </c>
      <c r="AL109" s="113" t="str">
        <f t="shared" si="43"/>
        <v>Y</v>
      </c>
      <c r="AM109" s="113">
        <f t="shared" si="56"/>
        <v>11</v>
      </c>
      <c r="AN109" s="113">
        <f t="shared" si="57"/>
        <v>13</v>
      </c>
      <c r="AO109" s="113">
        <f t="shared" si="44"/>
        <v>84.62</v>
      </c>
      <c r="AP109" s="113">
        <f t="shared" si="45"/>
        <v>3</v>
      </c>
      <c r="AQ109" s="113" t="str">
        <f t="shared" si="46"/>
        <v>Y</v>
      </c>
      <c r="AR109" s="113">
        <f t="shared" si="58"/>
        <v>16</v>
      </c>
      <c r="AS109" s="113">
        <f t="shared" si="59"/>
        <v>20</v>
      </c>
      <c r="AT109" s="113">
        <f t="shared" si="47"/>
        <v>80</v>
      </c>
      <c r="AU109" s="113">
        <f t="shared" si="48"/>
        <v>3</v>
      </c>
      <c r="AV109" s="113" t="str">
        <f t="shared" si="49"/>
        <v>Y</v>
      </c>
    </row>
    <row r="110" spans="1:48" s="70" customFormat="1" x14ac:dyDescent="0.25">
      <c r="A110" s="214">
        <v>95</v>
      </c>
      <c r="B110" s="224">
        <v>2200820100093</v>
      </c>
      <c r="C110" s="217" t="s">
        <v>173</v>
      </c>
      <c r="D110" s="221"/>
      <c r="E110" s="221"/>
      <c r="F110" s="221">
        <v>3</v>
      </c>
      <c r="G110" s="221"/>
      <c r="H110" s="221">
        <v>2</v>
      </c>
      <c r="I110" s="222">
        <v>4</v>
      </c>
      <c r="J110" s="23"/>
      <c r="K110" s="221">
        <v>1</v>
      </c>
      <c r="L110" s="221"/>
      <c r="M110" s="221"/>
      <c r="N110" s="221"/>
      <c r="O110" s="221">
        <v>3</v>
      </c>
      <c r="P110" s="221">
        <v>1</v>
      </c>
      <c r="Q110" s="114"/>
      <c r="R110" s="113">
        <v>10</v>
      </c>
      <c r="S110" s="113">
        <v>10</v>
      </c>
      <c r="T110" s="113">
        <v>10</v>
      </c>
      <c r="U110" s="113">
        <v>10</v>
      </c>
      <c r="V110" s="113">
        <v>8</v>
      </c>
      <c r="W110" s="62"/>
      <c r="X110" s="113">
        <f t="shared" si="50"/>
        <v>10</v>
      </c>
      <c r="Y110" s="113">
        <f t="shared" si="51"/>
        <v>10</v>
      </c>
      <c r="Z110" s="113">
        <f t="shared" si="35"/>
        <v>100</v>
      </c>
      <c r="AA110" s="113">
        <f t="shared" si="36"/>
        <v>3</v>
      </c>
      <c r="AB110" s="113" t="str">
        <f t="shared" si="37"/>
        <v>Y</v>
      </c>
      <c r="AC110" s="113">
        <f t="shared" si="52"/>
        <v>12</v>
      </c>
      <c r="AD110" s="113">
        <f t="shared" si="53"/>
        <v>13</v>
      </c>
      <c r="AE110" s="113">
        <f t="shared" si="38"/>
        <v>92.31</v>
      </c>
      <c r="AF110" s="113">
        <f t="shared" si="39"/>
        <v>3</v>
      </c>
      <c r="AG110" s="113" t="str">
        <f t="shared" si="40"/>
        <v>Y</v>
      </c>
      <c r="AH110" s="113">
        <f t="shared" si="54"/>
        <v>11</v>
      </c>
      <c r="AI110" s="113">
        <f t="shared" si="55"/>
        <v>12</v>
      </c>
      <c r="AJ110" s="113">
        <f t="shared" si="41"/>
        <v>91.67</v>
      </c>
      <c r="AK110" s="113">
        <f t="shared" si="42"/>
        <v>3</v>
      </c>
      <c r="AL110" s="113" t="str">
        <f t="shared" si="43"/>
        <v>Y</v>
      </c>
      <c r="AM110" s="113">
        <f t="shared" si="56"/>
        <v>17</v>
      </c>
      <c r="AN110" s="113">
        <f t="shared" si="57"/>
        <v>15</v>
      </c>
      <c r="AO110" s="113">
        <f t="shared" si="44"/>
        <v>113.33</v>
      </c>
      <c r="AP110" s="113">
        <f t="shared" si="45"/>
        <v>3</v>
      </c>
      <c r="AQ110" s="113" t="str">
        <f t="shared" si="46"/>
        <v>Y</v>
      </c>
      <c r="AR110" s="113">
        <f t="shared" si="58"/>
        <v>12</v>
      </c>
      <c r="AS110" s="113">
        <f t="shared" si="59"/>
        <v>16</v>
      </c>
      <c r="AT110" s="113">
        <f t="shared" si="47"/>
        <v>75</v>
      </c>
      <c r="AU110" s="113">
        <f t="shared" si="48"/>
        <v>3</v>
      </c>
      <c r="AV110" s="113" t="str">
        <f t="shared" si="49"/>
        <v>Y</v>
      </c>
    </row>
    <row r="111" spans="1:48" s="70" customFormat="1" x14ac:dyDescent="0.25">
      <c r="A111" s="214">
        <v>96</v>
      </c>
      <c r="B111" s="224">
        <v>2200820100094</v>
      </c>
      <c r="C111" s="217" t="s">
        <v>212</v>
      </c>
      <c r="D111" s="221">
        <v>1</v>
      </c>
      <c r="E111" s="221"/>
      <c r="F111" s="221">
        <v>1</v>
      </c>
      <c r="G111" s="221">
        <v>3</v>
      </c>
      <c r="H111" s="221"/>
      <c r="I111" s="222">
        <v>1</v>
      </c>
      <c r="J111" s="23"/>
      <c r="K111" s="221"/>
      <c r="L111" s="221"/>
      <c r="M111" s="221"/>
      <c r="N111" s="221">
        <v>2</v>
      </c>
      <c r="O111" s="221">
        <v>3</v>
      </c>
      <c r="P111" s="221"/>
      <c r="Q111" s="114"/>
      <c r="R111" s="113">
        <v>8</v>
      </c>
      <c r="S111" s="113">
        <v>10</v>
      </c>
      <c r="T111" s="113">
        <v>10</v>
      </c>
      <c r="U111" s="113">
        <v>5</v>
      </c>
      <c r="V111" s="113">
        <v>8</v>
      </c>
      <c r="W111" s="62"/>
      <c r="X111" s="113">
        <f t="shared" ref="X111:X124" si="60">SUMIFS(D111:V111,$D$13:$V$13,"=CO1")</f>
        <v>12</v>
      </c>
      <c r="Y111" s="113">
        <f t="shared" ref="Y111:Y124" si="61">(SUMIFS($D$15:$V$15,$D$13:$V$13,"=CO1")-SUMIFS($D$15:$V$15,$D$13:$V$13,"=CO1",D111:V111,""))</f>
        <v>15</v>
      </c>
      <c r="Z111" s="113">
        <f t="shared" si="35"/>
        <v>80</v>
      </c>
      <c r="AA111" s="113">
        <f t="shared" si="36"/>
        <v>3</v>
      </c>
      <c r="AB111" s="113" t="str">
        <f t="shared" si="37"/>
        <v>Y</v>
      </c>
      <c r="AC111" s="113">
        <f t="shared" ref="AC111:AC124" si="62">SUMIFS(D111:V111,$D$13:$V$13,"=CO2")</f>
        <v>10</v>
      </c>
      <c r="AD111" s="113">
        <f t="shared" ref="AD111:AD124" si="63">(SUMIFS($D$15:$V$15,$D$13:$V$13,"=CO2")-SUMIFS($D$15:$V$15,$D$13:$V$13,"=CO2",D111:V111,""))</f>
        <v>10</v>
      </c>
      <c r="AE111" s="113">
        <f t="shared" si="38"/>
        <v>100</v>
      </c>
      <c r="AF111" s="113">
        <f t="shared" si="39"/>
        <v>3</v>
      </c>
      <c r="AG111" s="113" t="str">
        <f t="shared" si="40"/>
        <v>Y</v>
      </c>
      <c r="AH111" s="113">
        <f t="shared" ref="AH111:AH124" si="64">SUMIFS(D111:V111,$D$13:$V$13,"=CO3")</f>
        <v>12</v>
      </c>
      <c r="AI111" s="113">
        <f t="shared" ref="AI111:AI124" si="65">(SUMIFS($D$15:$V$15,$D$13:$V$13,"=CO3")-SUMIFS($D$15:$V$15,$D$13:$V$13,"=CO3",D111:V111,""))</f>
        <v>13</v>
      </c>
      <c r="AJ111" s="113">
        <f t="shared" si="41"/>
        <v>92.31</v>
      </c>
      <c r="AK111" s="113">
        <f t="shared" si="42"/>
        <v>3</v>
      </c>
      <c r="AL111" s="113" t="str">
        <f t="shared" si="43"/>
        <v>Y</v>
      </c>
      <c r="AM111" s="113">
        <f t="shared" ref="AM111:AM124" si="66">SUMIFS(D111:V111,$D$13:$V$13,"=CO4")</f>
        <v>7</v>
      </c>
      <c r="AN111" s="113">
        <f t="shared" ref="AN111:AN124" si="67">(SUMIFS($D$15:$V$15,$D$13:$V$13,"=CO4")-SUMIFS($D$15:$V$15,$D$13:$V$13,"=CO4",D111:V111,""))</f>
        <v>15</v>
      </c>
      <c r="AO111" s="113">
        <f t="shared" si="44"/>
        <v>46.67</v>
      </c>
      <c r="AP111" s="113">
        <f t="shared" si="45"/>
        <v>2</v>
      </c>
      <c r="AQ111" s="113" t="str">
        <f t="shared" si="46"/>
        <v>N</v>
      </c>
      <c r="AR111" s="113">
        <f t="shared" ref="AR111:AR124" si="68">SUMIFS(D111:V111,$D$13:$V$13,"=CO5")</f>
        <v>11</v>
      </c>
      <c r="AS111" s="113">
        <f t="shared" ref="AS111:AS124" si="69">(SUMIFS($D$15:$V$15,$D$13:$V$13,"=CO5")-SUMIFS($D$15:$V$15,$D$13:$V$13,"=CO5",D111:V111,""))</f>
        <v>13</v>
      </c>
      <c r="AT111" s="113">
        <f t="shared" si="47"/>
        <v>84.62</v>
      </c>
      <c r="AU111" s="113">
        <f t="shared" si="48"/>
        <v>3</v>
      </c>
      <c r="AV111" s="113" t="str">
        <f t="shared" si="49"/>
        <v>Y</v>
      </c>
    </row>
    <row r="112" spans="1:48" s="70" customFormat="1" x14ac:dyDescent="0.25">
      <c r="A112" s="214">
        <v>97</v>
      </c>
      <c r="B112" s="224">
        <v>2200820100095</v>
      </c>
      <c r="C112" s="217" t="s">
        <v>213</v>
      </c>
      <c r="D112" s="221"/>
      <c r="E112" s="221"/>
      <c r="F112" s="221">
        <v>1</v>
      </c>
      <c r="G112" s="221">
        <v>2</v>
      </c>
      <c r="H112" s="221">
        <v>3</v>
      </c>
      <c r="I112" s="222"/>
      <c r="J112" s="23"/>
      <c r="K112" s="221"/>
      <c r="L112" s="221"/>
      <c r="M112" s="221"/>
      <c r="N112" s="221"/>
      <c r="O112" s="221">
        <v>2</v>
      </c>
      <c r="P112" s="221"/>
      <c r="Q112" s="114"/>
      <c r="R112" s="113">
        <v>10</v>
      </c>
      <c r="S112" s="113">
        <v>10</v>
      </c>
      <c r="T112" s="113">
        <v>10</v>
      </c>
      <c r="U112" s="113">
        <v>10</v>
      </c>
      <c r="V112" s="113">
        <v>10</v>
      </c>
      <c r="W112" s="62"/>
      <c r="X112" s="113">
        <f t="shared" si="60"/>
        <v>12</v>
      </c>
      <c r="Y112" s="113">
        <f t="shared" si="61"/>
        <v>13</v>
      </c>
      <c r="Z112" s="113">
        <f t="shared" si="35"/>
        <v>92.31</v>
      </c>
      <c r="AA112" s="113">
        <f t="shared" si="36"/>
        <v>3</v>
      </c>
      <c r="AB112" s="113" t="str">
        <f t="shared" si="37"/>
        <v>Y</v>
      </c>
      <c r="AC112" s="113">
        <f t="shared" si="62"/>
        <v>13</v>
      </c>
      <c r="AD112" s="113">
        <f t="shared" si="63"/>
        <v>13</v>
      </c>
      <c r="AE112" s="113">
        <f t="shared" si="38"/>
        <v>100</v>
      </c>
      <c r="AF112" s="113">
        <f t="shared" si="39"/>
        <v>3</v>
      </c>
      <c r="AG112" s="113" t="str">
        <f t="shared" si="40"/>
        <v>Y</v>
      </c>
      <c r="AH112" s="113">
        <f t="shared" si="64"/>
        <v>10</v>
      </c>
      <c r="AI112" s="113">
        <f t="shared" si="65"/>
        <v>10</v>
      </c>
      <c r="AJ112" s="113">
        <f t="shared" si="41"/>
        <v>100</v>
      </c>
      <c r="AK112" s="113">
        <f t="shared" si="42"/>
        <v>3</v>
      </c>
      <c r="AL112" s="113" t="str">
        <f t="shared" si="43"/>
        <v>Y</v>
      </c>
      <c r="AM112" s="113">
        <f t="shared" si="66"/>
        <v>11</v>
      </c>
      <c r="AN112" s="113">
        <f t="shared" si="67"/>
        <v>12</v>
      </c>
      <c r="AO112" s="113">
        <f t="shared" si="44"/>
        <v>91.67</v>
      </c>
      <c r="AP112" s="113">
        <f t="shared" si="45"/>
        <v>3</v>
      </c>
      <c r="AQ112" s="113" t="str">
        <f t="shared" si="46"/>
        <v>Y</v>
      </c>
      <c r="AR112" s="113">
        <f t="shared" si="68"/>
        <v>12</v>
      </c>
      <c r="AS112" s="113">
        <f t="shared" si="69"/>
        <v>13</v>
      </c>
      <c r="AT112" s="113">
        <f t="shared" si="47"/>
        <v>92.31</v>
      </c>
      <c r="AU112" s="113">
        <f t="shared" si="48"/>
        <v>3</v>
      </c>
      <c r="AV112" s="113" t="str">
        <f t="shared" si="49"/>
        <v>Y</v>
      </c>
    </row>
    <row r="113" spans="1:48" s="70" customFormat="1" x14ac:dyDescent="0.25">
      <c r="A113" s="214">
        <v>98</v>
      </c>
      <c r="B113" s="224">
        <v>2200820100096</v>
      </c>
      <c r="C113" s="217" t="s">
        <v>214</v>
      </c>
      <c r="D113" s="221"/>
      <c r="E113" s="221"/>
      <c r="F113" s="221"/>
      <c r="G113" s="221"/>
      <c r="H113" s="221">
        <v>4</v>
      </c>
      <c r="I113" s="222">
        <v>4</v>
      </c>
      <c r="J113" s="23"/>
      <c r="K113" s="221"/>
      <c r="L113" s="221">
        <v>3</v>
      </c>
      <c r="M113" s="221">
        <v>1</v>
      </c>
      <c r="N113" s="221">
        <v>1</v>
      </c>
      <c r="O113" s="221">
        <v>1</v>
      </c>
      <c r="P113" s="221">
        <v>1</v>
      </c>
      <c r="Q113" s="114"/>
      <c r="R113" s="113">
        <v>10</v>
      </c>
      <c r="S113" s="113">
        <v>10</v>
      </c>
      <c r="T113" s="113">
        <v>10</v>
      </c>
      <c r="U113" s="113">
        <v>10</v>
      </c>
      <c r="V113" s="113">
        <v>10</v>
      </c>
      <c r="W113" s="62"/>
      <c r="X113" s="113">
        <f t="shared" si="60"/>
        <v>10</v>
      </c>
      <c r="Y113" s="113">
        <f t="shared" si="61"/>
        <v>10</v>
      </c>
      <c r="Z113" s="113">
        <f t="shared" si="35"/>
        <v>100</v>
      </c>
      <c r="AA113" s="113">
        <f t="shared" si="36"/>
        <v>3</v>
      </c>
      <c r="AB113" s="113" t="str">
        <f t="shared" si="37"/>
        <v>Y</v>
      </c>
      <c r="AC113" s="113">
        <f t="shared" si="62"/>
        <v>14</v>
      </c>
      <c r="AD113" s="113">
        <f t="shared" si="63"/>
        <v>13</v>
      </c>
      <c r="AE113" s="113">
        <f t="shared" si="38"/>
        <v>107.69</v>
      </c>
      <c r="AF113" s="113">
        <f t="shared" si="39"/>
        <v>3</v>
      </c>
      <c r="AG113" s="113" t="str">
        <f t="shared" si="40"/>
        <v>Y</v>
      </c>
      <c r="AH113" s="113">
        <f t="shared" si="64"/>
        <v>11</v>
      </c>
      <c r="AI113" s="113">
        <f t="shared" si="65"/>
        <v>13</v>
      </c>
      <c r="AJ113" s="113">
        <f t="shared" si="41"/>
        <v>84.62</v>
      </c>
      <c r="AK113" s="113">
        <f t="shared" si="42"/>
        <v>3</v>
      </c>
      <c r="AL113" s="113" t="str">
        <f t="shared" si="43"/>
        <v>Y</v>
      </c>
      <c r="AM113" s="113">
        <f t="shared" si="66"/>
        <v>14</v>
      </c>
      <c r="AN113" s="113">
        <f t="shared" si="67"/>
        <v>13</v>
      </c>
      <c r="AO113" s="113">
        <f t="shared" si="44"/>
        <v>107.69</v>
      </c>
      <c r="AP113" s="113">
        <f t="shared" si="45"/>
        <v>3</v>
      </c>
      <c r="AQ113" s="113" t="str">
        <f t="shared" si="46"/>
        <v>Y</v>
      </c>
      <c r="AR113" s="113">
        <f t="shared" si="68"/>
        <v>16</v>
      </c>
      <c r="AS113" s="113">
        <f t="shared" si="69"/>
        <v>20</v>
      </c>
      <c r="AT113" s="113">
        <f t="shared" si="47"/>
        <v>80</v>
      </c>
      <c r="AU113" s="113">
        <f t="shared" si="48"/>
        <v>3</v>
      </c>
      <c r="AV113" s="113" t="str">
        <f t="shared" si="49"/>
        <v>Y</v>
      </c>
    </row>
    <row r="114" spans="1:48" s="70" customFormat="1" x14ac:dyDescent="0.25">
      <c r="A114" s="214">
        <v>99</v>
      </c>
      <c r="B114" s="224">
        <v>2200820100097</v>
      </c>
      <c r="C114" s="217" t="s">
        <v>215</v>
      </c>
      <c r="D114" s="221"/>
      <c r="E114" s="221"/>
      <c r="F114" s="221">
        <v>1</v>
      </c>
      <c r="G114" s="221"/>
      <c r="H114" s="221">
        <v>4</v>
      </c>
      <c r="I114" s="222"/>
      <c r="J114" s="23"/>
      <c r="K114" s="221">
        <v>1</v>
      </c>
      <c r="L114" s="221">
        <v>3</v>
      </c>
      <c r="M114" s="221"/>
      <c r="N114" s="221">
        <v>4</v>
      </c>
      <c r="O114" s="221">
        <v>4</v>
      </c>
      <c r="P114" s="221">
        <v>4</v>
      </c>
      <c r="Q114" s="114"/>
      <c r="R114" s="113">
        <v>10</v>
      </c>
      <c r="S114" s="113">
        <v>10</v>
      </c>
      <c r="T114" s="113">
        <v>10</v>
      </c>
      <c r="U114" s="113">
        <v>10</v>
      </c>
      <c r="V114" s="113">
        <v>10</v>
      </c>
      <c r="W114" s="62"/>
      <c r="X114" s="113">
        <f t="shared" si="60"/>
        <v>10</v>
      </c>
      <c r="Y114" s="113">
        <f t="shared" si="61"/>
        <v>10</v>
      </c>
      <c r="Z114" s="113">
        <f t="shared" si="35"/>
        <v>100</v>
      </c>
      <c r="AA114" s="113">
        <f t="shared" si="36"/>
        <v>3</v>
      </c>
      <c r="AB114" s="113" t="str">
        <f t="shared" si="37"/>
        <v>Y</v>
      </c>
      <c r="AC114" s="113">
        <f t="shared" si="62"/>
        <v>14</v>
      </c>
      <c r="AD114" s="113">
        <f t="shared" si="63"/>
        <v>13</v>
      </c>
      <c r="AE114" s="113">
        <f t="shared" si="38"/>
        <v>107.69</v>
      </c>
      <c r="AF114" s="113">
        <f t="shared" si="39"/>
        <v>3</v>
      </c>
      <c r="AG114" s="113" t="str">
        <f t="shared" si="40"/>
        <v>Y</v>
      </c>
      <c r="AH114" s="113">
        <f t="shared" si="64"/>
        <v>15</v>
      </c>
      <c r="AI114" s="113">
        <f t="shared" si="65"/>
        <v>15</v>
      </c>
      <c r="AJ114" s="113">
        <f t="shared" si="41"/>
        <v>100</v>
      </c>
      <c r="AK114" s="113">
        <f t="shared" si="42"/>
        <v>3</v>
      </c>
      <c r="AL114" s="113" t="str">
        <f t="shared" si="43"/>
        <v>Y</v>
      </c>
      <c r="AM114" s="113">
        <f t="shared" si="66"/>
        <v>11</v>
      </c>
      <c r="AN114" s="113">
        <f t="shared" si="67"/>
        <v>12</v>
      </c>
      <c r="AO114" s="113">
        <f t="shared" si="44"/>
        <v>91.67</v>
      </c>
      <c r="AP114" s="113">
        <f t="shared" si="45"/>
        <v>3</v>
      </c>
      <c r="AQ114" s="113" t="str">
        <f t="shared" si="46"/>
        <v>Y</v>
      </c>
      <c r="AR114" s="113">
        <f t="shared" si="68"/>
        <v>21</v>
      </c>
      <c r="AS114" s="113">
        <f t="shared" si="69"/>
        <v>18</v>
      </c>
      <c r="AT114" s="113">
        <f t="shared" si="47"/>
        <v>116.67</v>
      </c>
      <c r="AU114" s="113">
        <f t="shared" si="48"/>
        <v>3</v>
      </c>
      <c r="AV114" s="113" t="str">
        <f t="shared" si="49"/>
        <v>Y</v>
      </c>
    </row>
    <row r="115" spans="1:48" s="70" customFormat="1" x14ac:dyDescent="0.25">
      <c r="A115" s="214">
        <v>100</v>
      </c>
      <c r="B115" s="224">
        <v>2200820100098</v>
      </c>
      <c r="C115" s="217" t="s">
        <v>174</v>
      </c>
      <c r="D115" s="221"/>
      <c r="E115" s="221"/>
      <c r="F115" s="221">
        <v>3</v>
      </c>
      <c r="G115" s="221">
        <v>3</v>
      </c>
      <c r="H115" s="221"/>
      <c r="I115" s="222">
        <v>3</v>
      </c>
      <c r="J115" s="23"/>
      <c r="K115" s="221">
        <v>1</v>
      </c>
      <c r="L115" s="221">
        <v>3</v>
      </c>
      <c r="M115" s="221">
        <v>1</v>
      </c>
      <c r="N115" s="221">
        <v>4</v>
      </c>
      <c r="O115" s="221"/>
      <c r="P115" s="221">
        <v>2</v>
      </c>
      <c r="Q115" s="114"/>
      <c r="R115" s="113">
        <v>10</v>
      </c>
      <c r="S115" s="113">
        <v>6</v>
      </c>
      <c r="T115" s="113">
        <v>8</v>
      </c>
      <c r="U115" s="113">
        <v>10</v>
      </c>
      <c r="V115" s="113">
        <v>8</v>
      </c>
      <c r="W115" s="62"/>
      <c r="X115" s="113">
        <f t="shared" si="60"/>
        <v>13</v>
      </c>
      <c r="Y115" s="113">
        <f t="shared" si="61"/>
        <v>13</v>
      </c>
      <c r="Z115" s="113">
        <f t="shared" si="35"/>
        <v>100</v>
      </c>
      <c r="AA115" s="113">
        <f t="shared" si="36"/>
        <v>3</v>
      </c>
      <c r="AB115" s="113" t="str">
        <f t="shared" si="37"/>
        <v>Y</v>
      </c>
      <c r="AC115" s="113">
        <f t="shared" si="62"/>
        <v>6</v>
      </c>
      <c r="AD115" s="113">
        <f t="shared" si="63"/>
        <v>10</v>
      </c>
      <c r="AE115" s="113">
        <f t="shared" si="38"/>
        <v>60</v>
      </c>
      <c r="AF115" s="113">
        <f t="shared" si="39"/>
        <v>3</v>
      </c>
      <c r="AG115" s="113" t="str">
        <f t="shared" si="40"/>
        <v>Y</v>
      </c>
      <c r="AH115" s="113">
        <f t="shared" si="64"/>
        <v>13</v>
      </c>
      <c r="AI115" s="113">
        <f t="shared" si="65"/>
        <v>15</v>
      </c>
      <c r="AJ115" s="113">
        <f t="shared" si="41"/>
        <v>86.67</v>
      </c>
      <c r="AK115" s="113">
        <f t="shared" si="42"/>
        <v>3</v>
      </c>
      <c r="AL115" s="113" t="str">
        <f t="shared" si="43"/>
        <v>Y</v>
      </c>
      <c r="AM115" s="113">
        <f t="shared" si="66"/>
        <v>16</v>
      </c>
      <c r="AN115" s="113">
        <f t="shared" si="67"/>
        <v>15</v>
      </c>
      <c r="AO115" s="113">
        <f t="shared" si="44"/>
        <v>106.67</v>
      </c>
      <c r="AP115" s="113">
        <f t="shared" si="45"/>
        <v>3</v>
      </c>
      <c r="AQ115" s="113" t="str">
        <f t="shared" si="46"/>
        <v>Y</v>
      </c>
      <c r="AR115" s="113">
        <f t="shared" si="68"/>
        <v>14</v>
      </c>
      <c r="AS115" s="113">
        <f t="shared" si="69"/>
        <v>17</v>
      </c>
      <c r="AT115" s="113">
        <f t="shared" si="47"/>
        <v>82.35</v>
      </c>
      <c r="AU115" s="113">
        <f t="shared" si="48"/>
        <v>3</v>
      </c>
      <c r="AV115" s="113" t="str">
        <f t="shared" si="49"/>
        <v>Y</v>
      </c>
    </row>
    <row r="116" spans="1:48" s="70" customFormat="1" x14ac:dyDescent="0.25">
      <c r="A116" s="214">
        <v>101</v>
      </c>
      <c r="B116" s="224">
        <v>2200820100099</v>
      </c>
      <c r="C116" s="217" t="s">
        <v>216</v>
      </c>
      <c r="D116" s="221"/>
      <c r="E116" s="221"/>
      <c r="F116" s="221">
        <v>1</v>
      </c>
      <c r="G116" s="221">
        <v>2</v>
      </c>
      <c r="H116" s="221"/>
      <c r="I116" s="222">
        <v>2</v>
      </c>
      <c r="J116" s="23"/>
      <c r="K116" s="221">
        <v>1</v>
      </c>
      <c r="L116" s="221"/>
      <c r="M116" s="221">
        <v>2</v>
      </c>
      <c r="N116" s="221"/>
      <c r="O116" s="221"/>
      <c r="P116" s="226"/>
      <c r="Q116" s="114"/>
      <c r="R116" s="113">
        <v>8</v>
      </c>
      <c r="S116" s="113">
        <v>10</v>
      </c>
      <c r="T116" s="113">
        <v>8</v>
      </c>
      <c r="U116" s="113">
        <v>8</v>
      </c>
      <c r="V116" s="113">
        <v>8</v>
      </c>
      <c r="W116" s="62"/>
      <c r="X116" s="113">
        <f t="shared" si="60"/>
        <v>10</v>
      </c>
      <c r="Y116" s="113">
        <f t="shared" si="61"/>
        <v>13</v>
      </c>
      <c r="Z116" s="113">
        <f t="shared" ref="Z116:Z127" si="70">IF(Y116,ROUND((X116/Y116)*100,2),"")</f>
        <v>76.92</v>
      </c>
      <c r="AA116" s="113">
        <f t="shared" ref="AA116:AA127" si="71">IF(Z116&gt;=60,3,IF(Z116&gt;=40,2,1))</f>
        <v>3</v>
      </c>
      <c r="AB116" s="113" t="str">
        <f t="shared" ref="AB116:AB127" si="72">IF(AA116=3,"Y","N")</f>
        <v>Y</v>
      </c>
      <c r="AC116" s="113">
        <f t="shared" si="62"/>
        <v>10</v>
      </c>
      <c r="AD116" s="113">
        <f t="shared" si="63"/>
        <v>10</v>
      </c>
      <c r="AE116" s="113">
        <f t="shared" ref="AE116:AE127" si="73">IF(AD116,ROUND((AC116/AD116)*100,2),"")</f>
        <v>100</v>
      </c>
      <c r="AF116" s="113">
        <f t="shared" ref="AF116:AF127" si="74">IF(AE116&gt;=60,3,IF(AE116&gt;=40,2,1))</f>
        <v>3</v>
      </c>
      <c r="AG116" s="113" t="str">
        <f t="shared" ref="AG116:AG127" si="75">IF(AF116=3,"Y","N")</f>
        <v>Y</v>
      </c>
      <c r="AH116" s="113">
        <f t="shared" si="64"/>
        <v>9</v>
      </c>
      <c r="AI116" s="113">
        <f t="shared" si="65"/>
        <v>12</v>
      </c>
      <c r="AJ116" s="113">
        <f t="shared" ref="AJ116:AJ127" si="76">IF(AI116,ROUND((AH116/AI116)*100,2),"")</f>
        <v>75</v>
      </c>
      <c r="AK116" s="113">
        <f t="shared" ref="AK116:AK127" si="77">IF(AJ116&gt;=60,3,IF(AJ116&gt;=40,2,1))</f>
        <v>3</v>
      </c>
      <c r="AL116" s="113" t="str">
        <f t="shared" ref="AL116:AL127" si="78">IF(AK116=3,"Y","N")</f>
        <v>Y</v>
      </c>
      <c r="AM116" s="113">
        <f t="shared" si="66"/>
        <v>11</v>
      </c>
      <c r="AN116" s="113">
        <f t="shared" si="67"/>
        <v>15</v>
      </c>
      <c r="AO116" s="113">
        <f t="shared" ref="AO116:AO127" si="79">IF(AN116,ROUND((AM116/AN116)*100,2),"")</f>
        <v>73.33</v>
      </c>
      <c r="AP116" s="113">
        <f t="shared" ref="AP116:AP127" si="80">IF(AO116&gt;=60,3,IF(AO116&gt;=40,2,1))</f>
        <v>3</v>
      </c>
      <c r="AQ116" s="113" t="str">
        <f t="shared" ref="AQ116:AQ127" si="81">IF(AP116=3,"Y","N")</f>
        <v>Y</v>
      </c>
      <c r="AR116" s="113">
        <f t="shared" si="68"/>
        <v>10</v>
      </c>
      <c r="AS116" s="113">
        <f t="shared" si="69"/>
        <v>12</v>
      </c>
      <c r="AT116" s="113">
        <f t="shared" ref="AT116:AT127" si="82">IF(AS116,ROUND((AR116/AS116)*100,2),"")</f>
        <v>83.33</v>
      </c>
      <c r="AU116" s="113">
        <f t="shared" ref="AU116:AU127" si="83">IF(AT116&gt;=60,3,IF(AT116&gt;=40,2,1))</f>
        <v>3</v>
      </c>
      <c r="AV116" s="113" t="str">
        <f t="shared" ref="AV116:AV127" si="84">IF(AU116=3,"Y","N")</f>
        <v>Y</v>
      </c>
    </row>
    <row r="117" spans="1:48" s="70" customFormat="1" x14ac:dyDescent="0.25">
      <c r="A117" s="214">
        <v>102</v>
      </c>
      <c r="B117" s="224">
        <v>2200820100100</v>
      </c>
      <c r="C117" s="217" t="s">
        <v>217</v>
      </c>
      <c r="D117" s="221">
        <v>1</v>
      </c>
      <c r="E117" s="221"/>
      <c r="F117" s="221">
        <v>2</v>
      </c>
      <c r="G117" s="221">
        <v>3</v>
      </c>
      <c r="H117" s="221">
        <v>2</v>
      </c>
      <c r="I117" s="222">
        <v>2</v>
      </c>
      <c r="J117" s="23"/>
      <c r="K117" s="221">
        <v>2</v>
      </c>
      <c r="L117" s="221">
        <v>1</v>
      </c>
      <c r="M117" s="221"/>
      <c r="N117" s="221">
        <v>1</v>
      </c>
      <c r="O117" s="221"/>
      <c r="P117" s="221"/>
      <c r="Q117" s="114"/>
      <c r="R117" s="113">
        <v>10</v>
      </c>
      <c r="S117" s="113">
        <v>10</v>
      </c>
      <c r="T117" s="113">
        <v>10</v>
      </c>
      <c r="U117" s="113">
        <v>10</v>
      </c>
      <c r="V117" s="113">
        <v>10</v>
      </c>
      <c r="W117" s="62"/>
      <c r="X117" s="113">
        <f t="shared" si="60"/>
        <v>14</v>
      </c>
      <c r="Y117" s="113">
        <f t="shared" si="61"/>
        <v>15</v>
      </c>
      <c r="Z117" s="113">
        <f t="shared" si="70"/>
        <v>93.33</v>
      </c>
      <c r="AA117" s="113">
        <f t="shared" si="71"/>
        <v>3</v>
      </c>
      <c r="AB117" s="113" t="str">
        <f t="shared" si="72"/>
        <v>Y</v>
      </c>
      <c r="AC117" s="113">
        <f t="shared" si="62"/>
        <v>12</v>
      </c>
      <c r="AD117" s="113">
        <f t="shared" si="63"/>
        <v>13</v>
      </c>
      <c r="AE117" s="113">
        <f t="shared" si="73"/>
        <v>92.31</v>
      </c>
      <c r="AF117" s="113">
        <f t="shared" si="74"/>
        <v>3</v>
      </c>
      <c r="AG117" s="113" t="str">
        <f t="shared" si="75"/>
        <v>Y</v>
      </c>
      <c r="AH117" s="113">
        <f t="shared" si="64"/>
        <v>13</v>
      </c>
      <c r="AI117" s="113">
        <f t="shared" si="65"/>
        <v>15</v>
      </c>
      <c r="AJ117" s="113">
        <f t="shared" si="76"/>
        <v>86.67</v>
      </c>
      <c r="AK117" s="113">
        <f t="shared" si="77"/>
        <v>3</v>
      </c>
      <c r="AL117" s="113" t="str">
        <f t="shared" si="78"/>
        <v>Y</v>
      </c>
      <c r="AM117" s="113">
        <f t="shared" si="66"/>
        <v>14</v>
      </c>
      <c r="AN117" s="113">
        <f t="shared" si="67"/>
        <v>15</v>
      </c>
      <c r="AO117" s="113">
        <f t="shared" si="79"/>
        <v>93.33</v>
      </c>
      <c r="AP117" s="113">
        <f t="shared" si="80"/>
        <v>3</v>
      </c>
      <c r="AQ117" s="113" t="str">
        <f t="shared" si="81"/>
        <v>Y</v>
      </c>
      <c r="AR117" s="113">
        <f t="shared" si="68"/>
        <v>11</v>
      </c>
      <c r="AS117" s="113">
        <f t="shared" si="69"/>
        <v>12</v>
      </c>
      <c r="AT117" s="113">
        <f t="shared" si="82"/>
        <v>91.67</v>
      </c>
      <c r="AU117" s="113">
        <f t="shared" si="83"/>
        <v>3</v>
      </c>
      <c r="AV117" s="113" t="str">
        <f t="shared" si="84"/>
        <v>Y</v>
      </c>
    </row>
    <row r="118" spans="1:48" s="70" customFormat="1" x14ac:dyDescent="0.25">
      <c r="A118" s="214">
        <v>103</v>
      </c>
      <c r="B118" s="224">
        <v>2200820100101</v>
      </c>
      <c r="C118" s="217" t="s">
        <v>218</v>
      </c>
      <c r="D118" s="221">
        <v>2</v>
      </c>
      <c r="E118" s="221"/>
      <c r="F118" s="221">
        <v>1</v>
      </c>
      <c r="G118" s="221">
        <v>2</v>
      </c>
      <c r="H118" s="221">
        <v>2</v>
      </c>
      <c r="I118" s="222">
        <v>1</v>
      </c>
      <c r="J118" s="23"/>
      <c r="K118" s="221">
        <v>2</v>
      </c>
      <c r="L118" s="221"/>
      <c r="M118" s="221">
        <v>2</v>
      </c>
      <c r="N118" s="221">
        <v>2</v>
      </c>
      <c r="O118" s="221"/>
      <c r="P118" s="221"/>
      <c r="Q118" s="114"/>
      <c r="R118" s="113">
        <v>10</v>
      </c>
      <c r="S118" s="113">
        <v>8</v>
      </c>
      <c r="T118" s="113">
        <v>10</v>
      </c>
      <c r="U118" s="113">
        <v>10</v>
      </c>
      <c r="V118" s="113">
        <v>10</v>
      </c>
      <c r="W118" s="62"/>
      <c r="X118" s="113">
        <f t="shared" si="60"/>
        <v>14</v>
      </c>
      <c r="Y118" s="113">
        <f t="shared" si="61"/>
        <v>15</v>
      </c>
      <c r="Z118" s="113">
        <f t="shared" si="70"/>
        <v>93.33</v>
      </c>
      <c r="AA118" s="113">
        <f t="shared" si="71"/>
        <v>3</v>
      </c>
      <c r="AB118" s="113" t="str">
        <f t="shared" si="72"/>
        <v>Y</v>
      </c>
      <c r="AC118" s="113">
        <f t="shared" si="62"/>
        <v>10</v>
      </c>
      <c r="AD118" s="113">
        <f t="shared" si="63"/>
        <v>13</v>
      </c>
      <c r="AE118" s="113">
        <f t="shared" si="73"/>
        <v>76.92</v>
      </c>
      <c r="AF118" s="113">
        <f t="shared" si="74"/>
        <v>3</v>
      </c>
      <c r="AG118" s="113" t="str">
        <f t="shared" si="75"/>
        <v>Y</v>
      </c>
      <c r="AH118" s="113">
        <f t="shared" si="64"/>
        <v>14</v>
      </c>
      <c r="AI118" s="113">
        <f t="shared" si="65"/>
        <v>15</v>
      </c>
      <c r="AJ118" s="113">
        <f t="shared" si="76"/>
        <v>93.33</v>
      </c>
      <c r="AK118" s="113">
        <f t="shared" si="77"/>
        <v>3</v>
      </c>
      <c r="AL118" s="113" t="str">
        <f t="shared" si="78"/>
        <v>Y</v>
      </c>
      <c r="AM118" s="113">
        <f t="shared" si="66"/>
        <v>12</v>
      </c>
      <c r="AN118" s="113">
        <f t="shared" si="67"/>
        <v>15</v>
      </c>
      <c r="AO118" s="113">
        <f t="shared" si="79"/>
        <v>80</v>
      </c>
      <c r="AP118" s="113">
        <f t="shared" si="80"/>
        <v>3</v>
      </c>
      <c r="AQ118" s="113" t="str">
        <f t="shared" si="81"/>
        <v>Y</v>
      </c>
      <c r="AR118" s="113">
        <f t="shared" si="68"/>
        <v>12</v>
      </c>
      <c r="AS118" s="113">
        <f t="shared" si="69"/>
        <v>12</v>
      </c>
      <c r="AT118" s="113">
        <f t="shared" si="82"/>
        <v>100</v>
      </c>
      <c r="AU118" s="113">
        <f t="shared" si="83"/>
        <v>3</v>
      </c>
      <c r="AV118" s="113" t="str">
        <f t="shared" si="84"/>
        <v>Y</v>
      </c>
    </row>
    <row r="119" spans="1:48" s="70" customFormat="1" x14ac:dyDescent="0.25">
      <c r="A119" s="214">
        <v>104</v>
      </c>
      <c r="B119" s="224">
        <v>2200820100102</v>
      </c>
      <c r="C119" s="217" t="s">
        <v>219</v>
      </c>
      <c r="D119" s="221">
        <v>1</v>
      </c>
      <c r="E119" s="221">
        <v>1</v>
      </c>
      <c r="F119" s="221">
        <v>1</v>
      </c>
      <c r="G119" s="221">
        <v>2</v>
      </c>
      <c r="H119" s="221"/>
      <c r="I119" s="222">
        <v>3</v>
      </c>
      <c r="J119" s="23"/>
      <c r="K119" s="221">
        <v>2</v>
      </c>
      <c r="L119" s="221">
        <v>3</v>
      </c>
      <c r="M119" s="221">
        <v>2</v>
      </c>
      <c r="N119" s="221">
        <v>4</v>
      </c>
      <c r="O119" s="221">
        <v>2</v>
      </c>
      <c r="P119" s="221">
        <v>2</v>
      </c>
      <c r="Q119" s="114"/>
      <c r="R119" s="113">
        <v>10</v>
      </c>
      <c r="S119" s="113">
        <v>10</v>
      </c>
      <c r="T119" s="113">
        <v>10</v>
      </c>
      <c r="U119" s="113">
        <v>10</v>
      </c>
      <c r="V119" s="113">
        <v>8</v>
      </c>
      <c r="W119" s="62"/>
      <c r="X119" s="113">
        <f t="shared" si="60"/>
        <v>13</v>
      </c>
      <c r="Y119" s="113">
        <f t="shared" si="61"/>
        <v>15</v>
      </c>
      <c r="Z119" s="113">
        <f t="shared" si="70"/>
        <v>86.67</v>
      </c>
      <c r="AA119" s="113">
        <f t="shared" si="71"/>
        <v>3</v>
      </c>
      <c r="AB119" s="113" t="str">
        <f t="shared" si="72"/>
        <v>Y</v>
      </c>
      <c r="AC119" s="113">
        <f t="shared" si="62"/>
        <v>11</v>
      </c>
      <c r="AD119" s="113">
        <f t="shared" si="63"/>
        <v>12</v>
      </c>
      <c r="AE119" s="113">
        <f t="shared" si="73"/>
        <v>91.67</v>
      </c>
      <c r="AF119" s="113">
        <f t="shared" si="74"/>
        <v>3</v>
      </c>
      <c r="AG119" s="113" t="str">
        <f t="shared" si="75"/>
        <v>Y</v>
      </c>
      <c r="AH119" s="113">
        <f t="shared" si="64"/>
        <v>16</v>
      </c>
      <c r="AI119" s="113">
        <f t="shared" si="65"/>
        <v>15</v>
      </c>
      <c r="AJ119" s="113">
        <f t="shared" si="76"/>
        <v>106.67</v>
      </c>
      <c r="AK119" s="113">
        <f t="shared" si="77"/>
        <v>3</v>
      </c>
      <c r="AL119" s="113" t="str">
        <f t="shared" si="78"/>
        <v>Y</v>
      </c>
      <c r="AM119" s="113">
        <f t="shared" si="66"/>
        <v>14</v>
      </c>
      <c r="AN119" s="113">
        <f t="shared" si="67"/>
        <v>15</v>
      </c>
      <c r="AO119" s="113">
        <f t="shared" si="79"/>
        <v>93.33</v>
      </c>
      <c r="AP119" s="113">
        <f t="shared" si="80"/>
        <v>3</v>
      </c>
      <c r="AQ119" s="113" t="str">
        <f t="shared" si="81"/>
        <v>Y</v>
      </c>
      <c r="AR119" s="113">
        <f t="shared" si="68"/>
        <v>17</v>
      </c>
      <c r="AS119" s="113">
        <f t="shared" si="69"/>
        <v>20</v>
      </c>
      <c r="AT119" s="113">
        <f t="shared" si="82"/>
        <v>85</v>
      </c>
      <c r="AU119" s="113">
        <f t="shared" si="83"/>
        <v>3</v>
      </c>
      <c r="AV119" s="113" t="str">
        <f t="shared" si="84"/>
        <v>Y</v>
      </c>
    </row>
    <row r="120" spans="1:48" s="70" customFormat="1" x14ac:dyDescent="0.25">
      <c r="A120" s="214">
        <v>105</v>
      </c>
      <c r="B120" s="224">
        <v>2200820100103</v>
      </c>
      <c r="C120" s="217" t="s">
        <v>220</v>
      </c>
      <c r="D120" s="221"/>
      <c r="E120" s="221"/>
      <c r="F120" s="221">
        <v>3</v>
      </c>
      <c r="G120" s="221">
        <v>3.5</v>
      </c>
      <c r="H120" s="221">
        <v>4</v>
      </c>
      <c r="I120" s="222">
        <v>4</v>
      </c>
      <c r="J120" s="23"/>
      <c r="K120" s="221">
        <v>1</v>
      </c>
      <c r="L120" s="221">
        <v>2</v>
      </c>
      <c r="M120" s="221">
        <v>3</v>
      </c>
      <c r="N120" s="221"/>
      <c r="O120" s="221">
        <v>3</v>
      </c>
      <c r="P120" s="221">
        <v>4</v>
      </c>
      <c r="Q120" s="114"/>
      <c r="R120" s="113">
        <v>10</v>
      </c>
      <c r="S120" s="113">
        <v>10</v>
      </c>
      <c r="T120" s="113">
        <v>10</v>
      </c>
      <c r="U120" s="113">
        <v>10</v>
      </c>
      <c r="V120" s="113">
        <v>9</v>
      </c>
      <c r="W120" s="62"/>
      <c r="X120" s="113">
        <f t="shared" si="60"/>
        <v>13.5</v>
      </c>
      <c r="Y120" s="113">
        <f t="shared" si="61"/>
        <v>13</v>
      </c>
      <c r="Z120" s="113">
        <f t="shared" si="70"/>
        <v>103.85</v>
      </c>
      <c r="AA120" s="113">
        <f t="shared" si="71"/>
        <v>3</v>
      </c>
      <c r="AB120" s="113" t="str">
        <f t="shared" si="72"/>
        <v>Y</v>
      </c>
      <c r="AC120" s="113">
        <f t="shared" si="62"/>
        <v>14</v>
      </c>
      <c r="AD120" s="113">
        <f t="shared" si="63"/>
        <v>13</v>
      </c>
      <c r="AE120" s="113">
        <f t="shared" si="73"/>
        <v>107.69</v>
      </c>
      <c r="AF120" s="113">
        <f t="shared" si="74"/>
        <v>3</v>
      </c>
      <c r="AG120" s="113" t="str">
        <f t="shared" si="75"/>
        <v>Y</v>
      </c>
      <c r="AH120" s="113">
        <f t="shared" si="64"/>
        <v>11</v>
      </c>
      <c r="AI120" s="113">
        <f t="shared" si="65"/>
        <v>12</v>
      </c>
      <c r="AJ120" s="113">
        <f t="shared" si="76"/>
        <v>91.67</v>
      </c>
      <c r="AK120" s="113">
        <f t="shared" si="77"/>
        <v>3</v>
      </c>
      <c r="AL120" s="113" t="str">
        <f t="shared" si="78"/>
        <v>Y</v>
      </c>
      <c r="AM120" s="113">
        <f t="shared" si="66"/>
        <v>17</v>
      </c>
      <c r="AN120" s="113">
        <f t="shared" si="67"/>
        <v>15</v>
      </c>
      <c r="AO120" s="113">
        <f t="shared" si="79"/>
        <v>113.33</v>
      </c>
      <c r="AP120" s="113">
        <f t="shared" si="80"/>
        <v>3</v>
      </c>
      <c r="AQ120" s="113" t="str">
        <f t="shared" si="81"/>
        <v>Y</v>
      </c>
      <c r="AR120" s="113">
        <f t="shared" si="68"/>
        <v>21</v>
      </c>
      <c r="AS120" s="113">
        <f t="shared" si="69"/>
        <v>20</v>
      </c>
      <c r="AT120" s="113">
        <f t="shared" si="82"/>
        <v>105</v>
      </c>
      <c r="AU120" s="113">
        <f t="shared" si="83"/>
        <v>3</v>
      </c>
      <c r="AV120" s="113" t="str">
        <f t="shared" si="84"/>
        <v>Y</v>
      </c>
    </row>
    <row r="121" spans="1:48" s="70" customFormat="1" x14ac:dyDescent="0.25">
      <c r="A121" s="214">
        <v>106</v>
      </c>
      <c r="B121" s="224">
        <v>2200820100104</v>
      </c>
      <c r="C121" s="217" t="s">
        <v>221</v>
      </c>
      <c r="D121" s="221"/>
      <c r="E121" s="221"/>
      <c r="F121" s="221">
        <v>2</v>
      </c>
      <c r="G121" s="221"/>
      <c r="H121" s="221"/>
      <c r="I121" s="222"/>
      <c r="J121" s="23"/>
      <c r="K121" s="221"/>
      <c r="L121" s="221"/>
      <c r="M121" s="221"/>
      <c r="N121" s="221">
        <v>4</v>
      </c>
      <c r="O121" s="221"/>
      <c r="P121" s="221"/>
      <c r="Q121" s="114"/>
      <c r="R121" s="113">
        <v>10</v>
      </c>
      <c r="S121" s="113">
        <v>10</v>
      </c>
      <c r="T121" s="113">
        <v>10</v>
      </c>
      <c r="U121" s="113">
        <v>10</v>
      </c>
      <c r="V121" s="113">
        <v>10</v>
      </c>
      <c r="W121" s="62"/>
      <c r="X121" s="113">
        <f t="shared" si="60"/>
        <v>10</v>
      </c>
      <c r="Y121" s="113">
        <f t="shared" si="61"/>
        <v>10</v>
      </c>
      <c r="Z121" s="113">
        <f t="shared" si="70"/>
        <v>100</v>
      </c>
      <c r="AA121" s="113">
        <f t="shared" si="71"/>
        <v>3</v>
      </c>
      <c r="AB121" s="113" t="str">
        <f t="shared" si="72"/>
        <v>Y</v>
      </c>
      <c r="AC121" s="113">
        <f t="shared" si="62"/>
        <v>10</v>
      </c>
      <c r="AD121" s="113">
        <f t="shared" si="63"/>
        <v>10</v>
      </c>
      <c r="AE121" s="113">
        <f t="shared" si="73"/>
        <v>100</v>
      </c>
      <c r="AF121" s="113">
        <f t="shared" si="74"/>
        <v>3</v>
      </c>
      <c r="AG121" s="113" t="str">
        <f t="shared" si="75"/>
        <v>Y</v>
      </c>
      <c r="AH121" s="113">
        <f t="shared" si="64"/>
        <v>14</v>
      </c>
      <c r="AI121" s="113">
        <f t="shared" si="65"/>
        <v>13</v>
      </c>
      <c r="AJ121" s="113">
        <f t="shared" si="76"/>
        <v>107.69</v>
      </c>
      <c r="AK121" s="113">
        <f t="shared" si="77"/>
        <v>3</v>
      </c>
      <c r="AL121" s="113" t="str">
        <f t="shared" si="78"/>
        <v>Y</v>
      </c>
      <c r="AM121" s="113">
        <f t="shared" si="66"/>
        <v>12</v>
      </c>
      <c r="AN121" s="113">
        <f t="shared" si="67"/>
        <v>12</v>
      </c>
      <c r="AO121" s="113">
        <f t="shared" si="79"/>
        <v>100</v>
      </c>
      <c r="AP121" s="113">
        <f t="shared" si="80"/>
        <v>3</v>
      </c>
      <c r="AQ121" s="113" t="str">
        <f t="shared" si="81"/>
        <v>Y</v>
      </c>
      <c r="AR121" s="113">
        <f t="shared" si="68"/>
        <v>10</v>
      </c>
      <c r="AS121" s="113">
        <f t="shared" si="69"/>
        <v>10</v>
      </c>
      <c r="AT121" s="113">
        <f t="shared" si="82"/>
        <v>100</v>
      </c>
      <c r="AU121" s="113">
        <f t="shared" si="83"/>
        <v>3</v>
      </c>
      <c r="AV121" s="113" t="str">
        <f t="shared" si="84"/>
        <v>Y</v>
      </c>
    </row>
    <row r="122" spans="1:48" s="70" customFormat="1" x14ac:dyDescent="0.25">
      <c r="A122" s="214">
        <v>107</v>
      </c>
      <c r="B122" s="224">
        <v>2200820100105</v>
      </c>
      <c r="C122" s="217" t="s">
        <v>222</v>
      </c>
      <c r="D122" s="221"/>
      <c r="E122" s="221">
        <v>2</v>
      </c>
      <c r="F122" s="221"/>
      <c r="G122" s="221">
        <v>3</v>
      </c>
      <c r="H122" s="221">
        <v>3</v>
      </c>
      <c r="I122" s="222"/>
      <c r="J122" s="23"/>
      <c r="K122" s="221">
        <v>2</v>
      </c>
      <c r="L122" s="221">
        <v>1</v>
      </c>
      <c r="M122" s="221">
        <v>2</v>
      </c>
      <c r="N122" s="221">
        <v>3</v>
      </c>
      <c r="O122" s="221">
        <v>1</v>
      </c>
      <c r="P122" s="221">
        <v>2</v>
      </c>
      <c r="Q122" s="114"/>
      <c r="R122" s="113">
        <v>10</v>
      </c>
      <c r="S122" s="113">
        <v>10</v>
      </c>
      <c r="T122" s="113">
        <v>10</v>
      </c>
      <c r="U122" s="113">
        <v>10</v>
      </c>
      <c r="V122" s="113">
        <v>9</v>
      </c>
      <c r="W122" s="62"/>
      <c r="X122" s="113">
        <f t="shared" si="60"/>
        <v>13</v>
      </c>
      <c r="Y122" s="113">
        <f t="shared" si="61"/>
        <v>13</v>
      </c>
      <c r="Z122" s="113">
        <f t="shared" si="70"/>
        <v>100</v>
      </c>
      <c r="AA122" s="113">
        <f t="shared" si="71"/>
        <v>3</v>
      </c>
      <c r="AB122" s="113" t="str">
        <f t="shared" si="72"/>
        <v>Y</v>
      </c>
      <c r="AC122" s="113">
        <f t="shared" si="62"/>
        <v>15</v>
      </c>
      <c r="AD122" s="113">
        <f t="shared" si="63"/>
        <v>15</v>
      </c>
      <c r="AE122" s="113">
        <f t="shared" si="73"/>
        <v>100</v>
      </c>
      <c r="AF122" s="113">
        <f t="shared" si="74"/>
        <v>3</v>
      </c>
      <c r="AG122" s="113" t="str">
        <f t="shared" si="75"/>
        <v>Y</v>
      </c>
      <c r="AH122" s="113">
        <f t="shared" si="64"/>
        <v>15</v>
      </c>
      <c r="AI122" s="113">
        <f t="shared" si="65"/>
        <v>15</v>
      </c>
      <c r="AJ122" s="113">
        <f t="shared" si="76"/>
        <v>100</v>
      </c>
      <c r="AK122" s="113">
        <f t="shared" si="77"/>
        <v>3</v>
      </c>
      <c r="AL122" s="113" t="str">
        <f t="shared" si="78"/>
        <v>Y</v>
      </c>
      <c r="AM122" s="113">
        <f t="shared" si="66"/>
        <v>10</v>
      </c>
      <c r="AN122" s="113">
        <f t="shared" si="67"/>
        <v>10</v>
      </c>
      <c r="AO122" s="113">
        <f t="shared" si="79"/>
        <v>100</v>
      </c>
      <c r="AP122" s="113">
        <f t="shared" si="80"/>
        <v>3</v>
      </c>
      <c r="AQ122" s="113" t="str">
        <f t="shared" si="81"/>
        <v>Y</v>
      </c>
      <c r="AR122" s="113">
        <f t="shared" si="68"/>
        <v>15</v>
      </c>
      <c r="AS122" s="113">
        <f t="shared" si="69"/>
        <v>20</v>
      </c>
      <c r="AT122" s="113">
        <f t="shared" si="82"/>
        <v>75</v>
      </c>
      <c r="AU122" s="113">
        <f t="shared" si="83"/>
        <v>3</v>
      </c>
      <c r="AV122" s="113" t="str">
        <f t="shared" si="84"/>
        <v>Y</v>
      </c>
    </row>
    <row r="123" spans="1:48" s="70" customFormat="1" x14ac:dyDescent="0.25">
      <c r="A123" s="214">
        <v>108</v>
      </c>
      <c r="B123" s="224">
        <v>2200820100106</v>
      </c>
      <c r="C123" s="217" t="s">
        <v>223</v>
      </c>
      <c r="D123" s="221">
        <v>1</v>
      </c>
      <c r="E123" s="221">
        <v>3</v>
      </c>
      <c r="F123" s="221">
        <v>3</v>
      </c>
      <c r="G123" s="221">
        <v>3</v>
      </c>
      <c r="H123" s="221">
        <v>3</v>
      </c>
      <c r="I123" s="222">
        <v>4</v>
      </c>
      <c r="J123" s="23"/>
      <c r="K123" s="221">
        <v>2</v>
      </c>
      <c r="L123" s="221">
        <v>3</v>
      </c>
      <c r="M123" s="221">
        <v>2</v>
      </c>
      <c r="N123" s="221">
        <v>2</v>
      </c>
      <c r="O123" s="221">
        <v>2</v>
      </c>
      <c r="P123" s="221"/>
      <c r="Q123" s="114"/>
      <c r="R123" s="113">
        <v>10</v>
      </c>
      <c r="S123" s="113">
        <v>10</v>
      </c>
      <c r="T123" s="113">
        <v>10</v>
      </c>
      <c r="U123" s="113">
        <v>10</v>
      </c>
      <c r="V123" s="113">
        <v>9</v>
      </c>
      <c r="W123" s="62"/>
      <c r="X123" s="113">
        <f t="shared" si="60"/>
        <v>14</v>
      </c>
      <c r="Y123" s="113">
        <f t="shared" si="61"/>
        <v>15</v>
      </c>
      <c r="Z123" s="113">
        <f t="shared" si="70"/>
        <v>93.33</v>
      </c>
      <c r="AA123" s="113">
        <f t="shared" si="71"/>
        <v>3</v>
      </c>
      <c r="AB123" s="113" t="str">
        <f t="shared" si="72"/>
        <v>Y</v>
      </c>
      <c r="AC123" s="113">
        <f t="shared" si="62"/>
        <v>16</v>
      </c>
      <c r="AD123" s="113">
        <f t="shared" si="63"/>
        <v>15</v>
      </c>
      <c r="AE123" s="113">
        <f t="shared" si="73"/>
        <v>106.67</v>
      </c>
      <c r="AF123" s="113">
        <f t="shared" si="74"/>
        <v>3</v>
      </c>
      <c r="AG123" s="113" t="str">
        <f t="shared" si="75"/>
        <v>Y</v>
      </c>
      <c r="AH123" s="113">
        <f t="shared" si="64"/>
        <v>14</v>
      </c>
      <c r="AI123" s="113">
        <f t="shared" si="65"/>
        <v>15</v>
      </c>
      <c r="AJ123" s="113">
        <f t="shared" si="76"/>
        <v>93.33</v>
      </c>
      <c r="AK123" s="113">
        <f t="shared" si="77"/>
        <v>3</v>
      </c>
      <c r="AL123" s="113" t="str">
        <f t="shared" si="78"/>
        <v>Y</v>
      </c>
      <c r="AM123" s="113">
        <f t="shared" si="66"/>
        <v>17</v>
      </c>
      <c r="AN123" s="113">
        <f t="shared" si="67"/>
        <v>15</v>
      </c>
      <c r="AO123" s="113">
        <f t="shared" si="79"/>
        <v>113.33</v>
      </c>
      <c r="AP123" s="113">
        <f t="shared" si="80"/>
        <v>3</v>
      </c>
      <c r="AQ123" s="113" t="str">
        <f t="shared" si="81"/>
        <v>Y</v>
      </c>
      <c r="AR123" s="113">
        <f t="shared" si="68"/>
        <v>16</v>
      </c>
      <c r="AS123" s="113">
        <f t="shared" si="69"/>
        <v>17</v>
      </c>
      <c r="AT123" s="113">
        <f t="shared" si="82"/>
        <v>94.12</v>
      </c>
      <c r="AU123" s="113">
        <f t="shared" si="83"/>
        <v>3</v>
      </c>
      <c r="AV123" s="113" t="str">
        <f t="shared" si="84"/>
        <v>Y</v>
      </c>
    </row>
    <row r="124" spans="1:48" s="70" customFormat="1" x14ac:dyDescent="0.25">
      <c r="A124" s="214">
        <v>109</v>
      </c>
      <c r="B124" s="224">
        <v>2200820100107</v>
      </c>
      <c r="C124" s="217" t="s">
        <v>224</v>
      </c>
      <c r="D124" s="221">
        <v>1</v>
      </c>
      <c r="E124" s="221">
        <v>3</v>
      </c>
      <c r="F124" s="221">
        <v>3</v>
      </c>
      <c r="G124" s="221">
        <v>3</v>
      </c>
      <c r="H124" s="221"/>
      <c r="I124" s="222">
        <v>4</v>
      </c>
      <c r="J124" s="23"/>
      <c r="K124" s="221">
        <v>2</v>
      </c>
      <c r="L124" s="221">
        <v>3</v>
      </c>
      <c r="M124" s="221">
        <v>3</v>
      </c>
      <c r="N124" s="221">
        <v>2</v>
      </c>
      <c r="O124" s="221">
        <v>3</v>
      </c>
      <c r="P124" s="221">
        <v>4</v>
      </c>
      <c r="Q124" s="114"/>
      <c r="R124" s="113">
        <v>10</v>
      </c>
      <c r="S124" s="113">
        <v>10</v>
      </c>
      <c r="T124" s="113">
        <v>10</v>
      </c>
      <c r="U124" s="113">
        <v>10</v>
      </c>
      <c r="V124" s="113">
        <v>10</v>
      </c>
      <c r="W124" s="62"/>
      <c r="X124" s="113">
        <f t="shared" si="60"/>
        <v>14</v>
      </c>
      <c r="Y124" s="113">
        <f t="shared" si="61"/>
        <v>15</v>
      </c>
      <c r="Z124" s="113">
        <f t="shared" si="70"/>
        <v>93.33</v>
      </c>
      <c r="AA124" s="113">
        <f t="shared" si="71"/>
        <v>3</v>
      </c>
      <c r="AB124" s="113" t="str">
        <f t="shared" si="72"/>
        <v>Y</v>
      </c>
      <c r="AC124" s="113">
        <f t="shared" si="62"/>
        <v>13</v>
      </c>
      <c r="AD124" s="113">
        <f t="shared" si="63"/>
        <v>12</v>
      </c>
      <c r="AE124" s="113">
        <f t="shared" si="73"/>
        <v>108.33</v>
      </c>
      <c r="AF124" s="113">
        <f t="shared" si="74"/>
        <v>3</v>
      </c>
      <c r="AG124" s="113" t="str">
        <f t="shared" si="75"/>
        <v>Y</v>
      </c>
      <c r="AH124" s="113">
        <f t="shared" si="64"/>
        <v>14</v>
      </c>
      <c r="AI124" s="113">
        <f t="shared" si="65"/>
        <v>15</v>
      </c>
      <c r="AJ124" s="113">
        <f t="shared" si="76"/>
        <v>93.33</v>
      </c>
      <c r="AK124" s="113">
        <f t="shared" si="77"/>
        <v>3</v>
      </c>
      <c r="AL124" s="113" t="str">
        <f t="shared" si="78"/>
        <v>Y</v>
      </c>
      <c r="AM124" s="113">
        <f t="shared" si="66"/>
        <v>17</v>
      </c>
      <c r="AN124" s="113">
        <f t="shared" si="67"/>
        <v>15</v>
      </c>
      <c r="AO124" s="113">
        <f t="shared" si="79"/>
        <v>113.33</v>
      </c>
      <c r="AP124" s="113">
        <f t="shared" si="80"/>
        <v>3</v>
      </c>
      <c r="AQ124" s="113" t="str">
        <f t="shared" si="81"/>
        <v>Y</v>
      </c>
      <c r="AR124" s="113">
        <f t="shared" si="68"/>
        <v>23</v>
      </c>
      <c r="AS124" s="113">
        <f t="shared" si="69"/>
        <v>20</v>
      </c>
      <c r="AT124" s="113">
        <f t="shared" si="82"/>
        <v>115</v>
      </c>
      <c r="AU124" s="113">
        <f t="shared" si="83"/>
        <v>3</v>
      </c>
      <c r="AV124" s="113" t="str">
        <f t="shared" si="84"/>
        <v>Y</v>
      </c>
    </row>
    <row r="125" spans="1:48" s="70" customFormat="1" x14ac:dyDescent="0.25">
      <c r="A125" s="214">
        <v>110</v>
      </c>
      <c r="B125" s="224">
        <v>2200820100108</v>
      </c>
      <c r="C125" s="217" t="s">
        <v>225</v>
      </c>
      <c r="D125" s="221">
        <v>2</v>
      </c>
      <c r="E125" s="221">
        <v>3</v>
      </c>
      <c r="F125" s="221">
        <v>3</v>
      </c>
      <c r="G125" s="221">
        <v>3</v>
      </c>
      <c r="H125" s="221">
        <v>4</v>
      </c>
      <c r="I125" s="222">
        <v>4</v>
      </c>
      <c r="J125" s="23"/>
      <c r="K125" s="221">
        <v>2</v>
      </c>
      <c r="L125" s="221">
        <v>3</v>
      </c>
      <c r="M125" s="221">
        <v>3</v>
      </c>
      <c r="N125" s="221">
        <v>4</v>
      </c>
      <c r="O125" s="221">
        <v>2</v>
      </c>
      <c r="P125" s="221">
        <v>2</v>
      </c>
      <c r="Q125" s="114"/>
      <c r="R125" s="113">
        <v>10</v>
      </c>
      <c r="S125" s="113">
        <v>10</v>
      </c>
      <c r="T125" s="113">
        <v>10</v>
      </c>
      <c r="U125" s="113">
        <v>8</v>
      </c>
      <c r="V125" s="113">
        <v>10</v>
      </c>
      <c r="W125" s="62"/>
      <c r="X125" s="113">
        <f t="shared" ref="X125:X148" si="85">SUMIFS(D125:V125,$D$13:$V$13,"=CO1")</f>
        <v>15</v>
      </c>
      <c r="Y125" s="113">
        <f t="shared" ref="Y125:Y148" si="86">(SUMIFS($D$15:$V$15,$D$13:$V$13,"=CO1")-SUMIFS($D$15:$V$15,$D$13:$V$13,"=CO1",D125:V125,""))</f>
        <v>15</v>
      </c>
      <c r="Z125" s="113">
        <f t="shared" si="70"/>
        <v>100</v>
      </c>
      <c r="AA125" s="113">
        <f t="shared" si="71"/>
        <v>3</v>
      </c>
      <c r="AB125" s="113" t="str">
        <f t="shared" si="72"/>
        <v>Y</v>
      </c>
      <c r="AC125" s="113">
        <f t="shared" ref="AC125:AC148" si="87">SUMIFS(D125:V125,$D$13:$V$13,"=CO2")</f>
        <v>17</v>
      </c>
      <c r="AD125" s="113">
        <f t="shared" ref="AD125:AD148" si="88">(SUMIFS($D$15:$V$15,$D$13:$V$13,"=CO2")-SUMIFS($D$15:$V$15,$D$13:$V$13,"=CO2",D125:V125,""))</f>
        <v>15</v>
      </c>
      <c r="AE125" s="113">
        <f t="shared" si="73"/>
        <v>113.33</v>
      </c>
      <c r="AF125" s="113">
        <f t="shared" si="74"/>
        <v>3</v>
      </c>
      <c r="AG125" s="113" t="str">
        <f t="shared" si="75"/>
        <v>Y</v>
      </c>
      <c r="AH125" s="113">
        <f t="shared" ref="AH125:AH148" si="89">SUMIFS(D125:V125,$D$13:$V$13,"=CO3")</f>
        <v>16</v>
      </c>
      <c r="AI125" s="113">
        <f t="shared" ref="AI125:AI148" si="90">(SUMIFS($D$15:$V$15,$D$13:$V$13,"=CO3")-SUMIFS($D$15:$V$15,$D$13:$V$13,"=CO3",D125:V125,""))</f>
        <v>15</v>
      </c>
      <c r="AJ125" s="113">
        <f t="shared" si="76"/>
        <v>106.67</v>
      </c>
      <c r="AK125" s="113">
        <f t="shared" si="77"/>
        <v>3</v>
      </c>
      <c r="AL125" s="113" t="str">
        <f t="shared" si="78"/>
        <v>Y</v>
      </c>
      <c r="AM125" s="113">
        <f t="shared" ref="AM125:AM148" si="91">SUMIFS(D125:V125,$D$13:$V$13,"=CO4")</f>
        <v>15</v>
      </c>
      <c r="AN125" s="113">
        <f t="shared" ref="AN125:AN148" si="92">(SUMIFS($D$15:$V$15,$D$13:$V$13,"=CO4")-SUMIFS($D$15:$V$15,$D$13:$V$13,"=CO4",D125:V125,""))</f>
        <v>15</v>
      </c>
      <c r="AO125" s="113">
        <f t="shared" si="79"/>
        <v>100</v>
      </c>
      <c r="AP125" s="113">
        <f t="shared" si="80"/>
        <v>3</v>
      </c>
      <c r="AQ125" s="113" t="str">
        <f t="shared" si="81"/>
        <v>Y</v>
      </c>
      <c r="AR125" s="113">
        <f t="shared" ref="AR125:AR148" si="93">SUMIFS(D125:V125,$D$13:$V$13,"=CO5")</f>
        <v>20</v>
      </c>
      <c r="AS125" s="113">
        <f t="shared" ref="AS125:AS148" si="94">(SUMIFS($D$15:$V$15,$D$13:$V$13,"=CO5")-SUMIFS($D$15:$V$15,$D$13:$V$13,"=CO5",D125:V125,""))</f>
        <v>20</v>
      </c>
      <c r="AT125" s="113">
        <f t="shared" si="82"/>
        <v>100</v>
      </c>
      <c r="AU125" s="113">
        <f t="shared" si="83"/>
        <v>3</v>
      </c>
      <c r="AV125" s="113" t="str">
        <f t="shared" si="84"/>
        <v>Y</v>
      </c>
    </row>
    <row r="126" spans="1:48" s="70" customFormat="1" x14ac:dyDescent="0.25">
      <c r="A126" s="214">
        <v>111</v>
      </c>
      <c r="B126" s="224">
        <v>2200820100109</v>
      </c>
      <c r="C126" s="217" t="s">
        <v>226</v>
      </c>
      <c r="D126" s="221"/>
      <c r="E126" s="221"/>
      <c r="F126" s="221">
        <v>1</v>
      </c>
      <c r="G126" s="221"/>
      <c r="H126" s="221">
        <v>4</v>
      </c>
      <c r="I126" s="222">
        <v>1</v>
      </c>
      <c r="J126" s="23"/>
      <c r="K126" s="221">
        <v>2</v>
      </c>
      <c r="L126" s="221">
        <v>1</v>
      </c>
      <c r="M126" s="221">
        <v>1</v>
      </c>
      <c r="N126" s="221"/>
      <c r="O126" s="221">
        <v>2</v>
      </c>
      <c r="P126" s="221">
        <v>3</v>
      </c>
      <c r="Q126" s="114"/>
      <c r="R126" s="113">
        <v>10</v>
      </c>
      <c r="S126" s="113">
        <v>10</v>
      </c>
      <c r="T126" s="113">
        <v>10</v>
      </c>
      <c r="U126" s="113">
        <v>10</v>
      </c>
      <c r="V126" s="113">
        <v>10</v>
      </c>
      <c r="W126" s="62"/>
      <c r="X126" s="113">
        <f t="shared" si="85"/>
        <v>10</v>
      </c>
      <c r="Y126" s="113">
        <f t="shared" si="86"/>
        <v>10</v>
      </c>
      <c r="Z126" s="113">
        <f t="shared" si="70"/>
        <v>100</v>
      </c>
      <c r="AA126" s="113">
        <f t="shared" si="71"/>
        <v>3</v>
      </c>
      <c r="AB126" s="113" t="str">
        <f t="shared" si="72"/>
        <v>Y</v>
      </c>
      <c r="AC126" s="113">
        <f t="shared" si="87"/>
        <v>14</v>
      </c>
      <c r="AD126" s="113">
        <f t="shared" si="88"/>
        <v>13</v>
      </c>
      <c r="AE126" s="113">
        <f t="shared" si="73"/>
        <v>107.69</v>
      </c>
      <c r="AF126" s="113">
        <f t="shared" si="74"/>
        <v>3</v>
      </c>
      <c r="AG126" s="113" t="str">
        <f t="shared" si="75"/>
        <v>Y</v>
      </c>
      <c r="AH126" s="113">
        <f t="shared" si="89"/>
        <v>12</v>
      </c>
      <c r="AI126" s="113">
        <f t="shared" si="90"/>
        <v>12</v>
      </c>
      <c r="AJ126" s="113">
        <f t="shared" si="76"/>
        <v>100</v>
      </c>
      <c r="AK126" s="113">
        <f t="shared" si="77"/>
        <v>3</v>
      </c>
      <c r="AL126" s="113" t="str">
        <f t="shared" si="78"/>
        <v>Y</v>
      </c>
      <c r="AM126" s="113">
        <f t="shared" si="91"/>
        <v>12</v>
      </c>
      <c r="AN126" s="113">
        <f t="shared" si="92"/>
        <v>15</v>
      </c>
      <c r="AO126" s="113">
        <f t="shared" si="79"/>
        <v>80</v>
      </c>
      <c r="AP126" s="113">
        <f t="shared" si="80"/>
        <v>3</v>
      </c>
      <c r="AQ126" s="113" t="str">
        <f t="shared" si="81"/>
        <v>Y</v>
      </c>
      <c r="AR126" s="113">
        <f t="shared" si="93"/>
        <v>17</v>
      </c>
      <c r="AS126" s="113">
        <f t="shared" si="94"/>
        <v>20</v>
      </c>
      <c r="AT126" s="113">
        <f t="shared" si="82"/>
        <v>85</v>
      </c>
      <c r="AU126" s="113">
        <f t="shared" si="83"/>
        <v>3</v>
      </c>
      <c r="AV126" s="113" t="str">
        <f t="shared" si="84"/>
        <v>Y</v>
      </c>
    </row>
    <row r="127" spans="1:48" s="70" customFormat="1" x14ac:dyDescent="0.25">
      <c r="A127" s="214">
        <v>112</v>
      </c>
      <c r="B127" s="224">
        <v>2200820100110</v>
      </c>
      <c r="C127" s="217" t="s">
        <v>227</v>
      </c>
      <c r="D127" s="221">
        <v>2</v>
      </c>
      <c r="E127" s="221">
        <v>3</v>
      </c>
      <c r="F127" s="221">
        <v>3</v>
      </c>
      <c r="G127" s="221">
        <v>3</v>
      </c>
      <c r="H127" s="221">
        <v>4</v>
      </c>
      <c r="I127" s="222">
        <v>4</v>
      </c>
      <c r="J127" s="23"/>
      <c r="K127" s="221">
        <v>2</v>
      </c>
      <c r="L127" s="221">
        <v>3</v>
      </c>
      <c r="M127" s="221">
        <v>3</v>
      </c>
      <c r="N127" s="221">
        <v>4</v>
      </c>
      <c r="O127" s="221">
        <v>4</v>
      </c>
      <c r="P127" s="225">
        <v>4</v>
      </c>
      <c r="Q127" s="114"/>
      <c r="R127" s="113">
        <v>10</v>
      </c>
      <c r="S127" s="113">
        <v>10</v>
      </c>
      <c r="T127" s="113">
        <v>10</v>
      </c>
      <c r="U127" s="113">
        <v>10</v>
      </c>
      <c r="V127" s="113">
        <v>8</v>
      </c>
      <c r="W127" s="62"/>
      <c r="X127" s="113">
        <f t="shared" si="85"/>
        <v>15</v>
      </c>
      <c r="Y127" s="113">
        <f t="shared" si="86"/>
        <v>15</v>
      </c>
      <c r="Z127" s="113">
        <f t="shared" si="70"/>
        <v>100</v>
      </c>
      <c r="AA127" s="113">
        <f t="shared" si="71"/>
        <v>3</v>
      </c>
      <c r="AB127" s="113" t="str">
        <f t="shared" si="72"/>
        <v>Y</v>
      </c>
      <c r="AC127" s="113">
        <f t="shared" si="87"/>
        <v>17</v>
      </c>
      <c r="AD127" s="113">
        <f t="shared" si="88"/>
        <v>15</v>
      </c>
      <c r="AE127" s="113">
        <f t="shared" si="73"/>
        <v>113.33</v>
      </c>
      <c r="AF127" s="113">
        <f t="shared" si="74"/>
        <v>3</v>
      </c>
      <c r="AG127" s="113" t="str">
        <f t="shared" si="75"/>
        <v>Y</v>
      </c>
      <c r="AH127" s="113">
        <f t="shared" si="89"/>
        <v>16</v>
      </c>
      <c r="AI127" s="113">
        <f t="shared" si="90"/>
        <v>15</v>
      </c>
      <c r="AJ127" s="113">
        <f t="shared" si="76"/>
        <v>106.67</v>
      </c>
      <c r="AK127" s="113">
        <f t="shared" si="77"/>
        <v>3</v>
      </c>
      <c r="AL127" s="113" t="str">
        <f t="shared" si="78"/>
        <v>Y</v>
      </c>
      <c r="AM127" s="113">
        <f t="shared" si="91"/>
        <v>17</v>
      </c>
      <c r="AN127" s="113">
        <f t="shared" si="92"/>
        <v>15</v>
      </c>
      <c r="AO127" s="113">
        <f t="shared" si="79"/>
        <v>113.33</v>
      </c>
      <c r="AP127" s="113">
        <f t="shared" si="80"/>
        <v>3</v>
      </c>
      <c r="AQ127" s="113" t="str">
        <f t="shared" si="81"/>
        <v>Y</v>
      </c>
      <c r="AR127" s="113">
        <f t="shared" si="93"/>
        <v>22</v>
      </c>
      <c r="AS127" s="113">
        <f t="shared" si="94"/>
        <v>20</v>
      </c>
      <c r="AT127" s="113">
        <f t="shared" si="82"/>
        <v>110</v>
      </c>
      <c r="AU127" s="113">
        <f t="shared" si="83"/>
        <v>3</v>
      </c>
      <c r="AV127" s="113" t="str">
        <f t="shared" si="84"/>
        <v>Y</v>
      </c>
    </row>
    <row r="128" spans="1:48" s="70" customFormat="1" x14ac:dyDescent="0.25">
      <c r="A128" s="214">
        <v>113</v>
      </c>
      <c r="B128" s="224">
        <v>2200820100111</v>
      </c>
      <c r="C128" s="217" t="s">
        <v>228</v>
      </c>
      <c r="D128" s="221">
        <v>1.5</v>
      </c>
      <c r="E128" s="221">
        <v>3</v>
      </c>
      <c r="F128" s="221">
        <v>3</v>
      </c>
      <c r="G128" s="221">
        <v>4</v>
      </c>
      <c r="H128" s="221">
        <v>4</v>
      </c>
      <c r="I128" s="222">
        <v>4</v>
      </c>
      <c r="J128" s="23"/>
      <c r="K128" s="221">
        <v>2</v>
      </c>
      <c r="L128" s="221">
        <v>3</v>
      </c>
      <c r="M128" s="221">
        <v>2</v>
      </c>
      <c r="N128" s="221">
        <v>4</v>
      </c>
      <c r="O128" s="221">
        <v>2</v>
      </c>
      <c r="P128" s="225">
        <v>4</v>
      </c>
      <c r="Q128" s="114"/>
      <c r="R128" s="113">
        <v>8</v>
      </c>
      <c r="S128" s="113">
        <v>7</v>
      </c>
      <c r="T128" s="113">
        <v>8</v>
      </c>
      <c r="U128" s="113">
        <v>9</v>
      </c>
      <c r="V128" s="113">
        <v>9</v>
      </c>
      <c r="W128" s="62"/>
      <c r="X128" s="113">
        <f t="shared" si="85"/>
        <v>13.5</v>
      </c>
      <c r="Y128" s="113">
        <f t="shared" si="86"/>
        <v>15</v>
      </c>
      <c r="Z128" s="113">
        <f t="shared" ref="Z128:Z148" si="95">IF(Y128,ROUND((X128/Y128)*100,2),"")</f>
        <v>90</v>
      </c>
      <c r="AA128" s="113">
        <f t="shared" ref="AA128:AA148" si="96">IF(Z128&gt;=60,3,IF(Z128&gt;=40,2,1))</f>
        <v>3</v>
      </c>
      <c r="AB128" s="113" t="str">
        <f t="shared" ref="AB128:AB148" si="97">IF(AA128=3,"Y","N")</f>
        <v>Y</v>
      </c>
      <c r="AC128" s="113">
        <f t="shared" si="87"/>
        <v>14</v>
      </c>
      <c r="AD128" s="113">
        <f t="shared" si="88"/>
        <v>15</v>
      </c>
      <c r="AE128" s="113">
        <f t="shared" ref="AE128:AE148" si="98">IF(AD128,ROUND((AC128/AD128)*100,2),"")</f>
        <v>93.33</v>
      </c>
      <c r="AF128" s="113">
        <f t="shared" ref="AF128:AF148" si="99">IF(AE128&gt;=60,3,IF(AE128&gt;=40,2,1))</f>
        <v>3</v>
      </c>
      <c r="AG128" s="113" t="str">
        <f t="shared" ref="AG128:AG148" si="100">IF(AF128=3,"Y","N")</f>
        <v>Y</v>
      </c>
      <c r="AH128" s="113">
        <f t="shared" si="89"/>
        <v>14</v>
      </c>
      <c r="AI128" s="113">
        <f t="shared" si="90"/>
        <v>15</v>
      </c>
      <c r="AJ128" s="113">
        <f t="shared" ref="AJ128:AJ148" si="101">IF(AI128,ROUND((AH128/AI128)*100,2),"")</f>
        <v>93.33</v>
      </c>
      <c r="AK128" s="113">
        <f t="shared" ref="AK128:AK148" si="102">IF(AJ128&gt;=60,3,IF(AJ128&gt;=40,2,1))</f>
        <v>3</v>
      </c>
      <c r="AL128" s="113" t="str">
        <f t="shared" ref="AL128:AL148" si="103">IF(AK128=3,"Y","N")</f>
        <v>Y</v>
      </c>
      <c r="AM128" s="113">
        <f t="shared" si="91"/>
        <v>16</v>
      </c>
      <c r="AN128" s="113">
        <f t="shared" si="92"/>
        <v>15</v>
      </c>
      <c r="AO128" s="113">
        <f t="shared" ref="AO128:AO148" si="104">IF(AN128,ROUND((AM128/AN128)*100,2),"")</f>
        <v>106.67</v>
      </c>
      <c r="AP128" s="113">
        <f t="shared" ref="AP128:AP148" si="105">IF(AO128&gt;=60,3,IF(AO128&gt;=40,2,1))</f>
        <v>3</v>
      </c>
      <c r="AQ128" s="113" t="str">
        <f t="shared" ref="AQ128:AQ148" si="106">IF(AP128=3,"Y","N")</f>
        <v>Y</v>
      </c>
      <c r="AR128" s="113">
        <f t="shared" si="93"/>
        <v>20</v>
      </c>
      <c r="AS128" s="113">
        <f t="shared" si="94"/>
        <v>20</v>
      </c>
      <c r="AT128" s="113">
        <f t="shared" ref="AT128:AT148" si="107">IF(AS128,ROUND((AR128/AS128)*100,2),"")</f>
        <v>100</v>
      </c>
      <c r="AU128" s="113">
        <f t="shared" ref="AU128:AU148" si="108">IF(AT128&gt;=60,3,IF(AT128&gt;=40,2,1))</f>
        <v>3</v>
      </c>
      <c r="AV128" s="113" t="str">
        <f t="shared" ref="AV128:AV148" si="109">IF(AU128=3,"Y","N")</f>
        <v>Y</v>
      </c>
    </row>
    <row r="129" spans="1:48" s="70" customFormat="1" x14ac:dyDescent="0.25">
      <c r="A129" s="214">
        <v>114</v>
      </c>
      <c r="B129" s="224">
        <v>2200820100112</v>
      </c>
      <c r="C129" s="217" t="s">
        <v>229</v>
      </c>
      <c r="D129" s="221">
        <v>1</v>
      </c>
      <c r="E129" s="221"/>
      <c r="F129" s="221">
        <v>1</v>
      </c>
      <c r="G129" s="221">
        <v>2</v>
      </c>
      <c r="H129" s="221">
        <v>3</v>
      </c>
      <c r="I129" s="222">
        <v>1</v>
      </c>
      <c r="J129" s="23"/>
      <c r="K129" s="221">
        <v>1</v>
      </c>
      <c r="L129" s="221">
        <v>2</v>
      </c>
      <c r="M129" s="221"/>
      <c r="N129" s="221">
        <v>2</v>
      </c>
      <c r="O129" s="221">
        <v>2</v>
      </c>
      <c r="P129" s="225"/>
      <c r="Q129" s="114"/>
      <c r="R129" s="113">
        <v>10</v>
      </c>
      <c r="S129" s="113">
        <v>10</v>
      </c>
      <c r="T129" s="113">
        <v>8</v>
      </c>
      <c r="U129" s="113">
        <v>10</v>
      </c>
      <c r="V129" s="113">
        <v>10</v>
      </c>
      <c r="W129" s="62"/>
      <c r="X129" s="113">
        <f t="shared" si="85"/>
        <v>13</v>
      </c>
      <c r="Y129" s="113">
        <f t="shared" si="86"/>
        <v>15</v>
      </c>
      <c r="Z129" s="113">
        <f t="shared" si="95"/>
        <v>86.67</v>
      </c>
      <c r="AA129" s="113">
        <f t="shared" si="96"/>
        <v>3</v>
      </c>
      <c r="AB129" s="113" t="str">
        <f t="shared" si="97"/>
        <v>Y</v>
      </c>
      <c r="AC129" s="113">
        <f t="shared" si="87"/>
        <v>13</v>
      </c>
      <c r="AD129" s="113">
        <f t="shared" si="88"/>
        <v>13</v>
      </c>
      <c r="AE129" s="113">
        <f t="shared" si="98"/>
        <v>100</v>
      </c>
      <c r="AF129" s="113">
        <f t="shared" si="99"/>
        <v>3</v>
      </c>
      <c r="AG129" s="113" t="str">
        <f t="shared" si="100"/>
        <v>Y</v>
      </c>
      <c r="AH129" s="113">
        <f t="shared" si="89"/>
        <v>11</v>
      </c>
      <c r="AI129" s="113">
        <f t="shared" si="90"/>
        <v>15</v>
      </c>
      <c r="AJ129" s="113">
        <f t="shared" si="101"/>
        <v>73.33</v>
      </c>
      <c r="AK129" s="113">
        <f t="shared" si="102"/>
        <v>3</v>
      </c>
      <c r="AL129" s="113" t="str">
        <f t="shared" si="103"/>
        <v>Y</v>
      </c>
      <c r="AM129" s="113">
        <f t="shared" si="91"/>
        <v>12</v>
      </c>
      <c r="AN129" s="113">
        <f t="shared" si="92"/>
        <v>15</v>
      </c>
      <c r="AO129" s="113">
        <f t="shared" si="104"/>
        <v>80</v>
      </c>
      <c r="AP129" s="113">
        <f t="shared" si="105"/>
        <v>3</v>
      </c>
      <c r="AQ129" s="113" t="str">
        <f t="shared" si="106"/>
        <v>Y</v>
      </c>
      <c r="AR129" s="113">
        <f t="shared" si="93"/>
        <v>14</v>
      </c>
      <c r="AS129" s="113">
        <f t="shared" si="94"/>
        <v>15</v>
      </c>
      <c r="AT129" s="113">
        <f t="shared" si="107"/>
        <v>93.33</v>
      </c>
      <c r="AU129" s="113">
        <f t="shared" si="108"/>
        <v>3</v>
      </c>
      <c r="AV129" s="113" t="str">
        <f t="shared" si="109"/>
        <v>Y</v>
      </c>
    </row>
    <row r="130" spans="1:48" s="70" customFormat="1" x14ac:dyDescent="0.25">
      <c r="A130" s="214">
        <v>115</v>
      </c>
      <c r="B130" s="224">
        <v>2200820100113</v>
      </c>
      <c r="C130" s="217" t="s">
        <v>230</v>
      </c>
      <c r="D130" s="221">
        <v>1</v>
      </c>
      <c r="E130" s="221">
        <v>3</v>
      </c>
      <c r="F130" s="221">
        <v>3</v>
      </c>
      <c r="G130" s="221">
        <v>2</v>
      </c>
      <c r="H130" s="221">
        <v>2</v>
      </c>
      <c r="I130" s="222">
        <v>4</v>
      </c>
      <c r="J130" s="23"/>
      <c r="K130" s="221">
        <v>1</v>
      </c>
      <c r="L130" s="221">
        <v>2</v>
      </c>
      <c r="M130" s="221">
        <v>2</v>
      </c>
      <c r="N130" s="221">
        <v>3</v>
      </c>
      <c r="O130" s="221"/>
      <c r="P130" s="225">
        <v>1</v>
      </c>
      <c r="Q130" s="114"/>
      <c r="R130" s="113">
        <v>10</v>
      </c>
      <c r="S130" s="113">
        <v>10</v>
      </c>
      <c r="T130" s="113">
        <v>10</v>
      </c>
      <c r="U130" s="113">
        <v>10</v>
      </c>
      <c r="V130" s="113">
        <v>10</v>
      </c>
      <c r="W130" s="62"/>
      <c r="X130" s="113">
        <f t="shared" si="85"/>
        <v>13</v>
      </c>
      <c r="Y130" s="113">
        <f t="shared" si="86"/>
        <v>15</v>
      </c>
      <c r="Z130" s="113">
        <f t="shared" si="95"/>
        <v>86.67</v>
      </c>
      <c r="AA130" s="113">
        <f t="shared" si="96"/>
        <v>3</v>
      </c>
      <c r="AB130" s="113" t="str">
        <f t="shared" si="97"/>
        <v>Y</v>
      </c>
      <c r="AC130" s="113">
        <f t="shared" si="87"/>
        <v>15</v>
      </c>
      <c r="AD130" s="113">
        <f t="shared" si="88"/>
        <v>15</v>
      </c>
      <c r="AE130" s="113">
        <f t="shared" si="98"/>
        <v>100</v>
      </c>
      <c r="AF130" s="113">
        <f t="shared" si="99"/>
        <v>3</v>
      </c>
      <c r="AG130" s="113" t="str">
        <f t="shared" si="100"/>
        <v>Y</v>
      </c>
      <c r="AH130" s="113">
        <f t="shared" si="89"/>
        <v>14</v>
      </c>
      <c r="AI130" s="113">
        <f t="shared" si="90"/>
        <v>15</v>
      </c>
      <c r="AJ130" s="113">
        <f t="shared" si="101"/>
        <v>93.33</v>
      </c>
      <c r="AK130" s="113">
        <f t="shared" si="102"/>
        <v>3</v>
      </c>
      <c r="AL130" s="113" t="str">
        <f t="shared" si="103"/>
        <v>Y</v>
      </c>
      <c r="AM130" s="113">
        <f t="shared" si="91"/>
        <v>17</v>
      </c>
      <c r="AN130" s="113">
        <f t="shared" si="92"/>
        <v>15</v>
      </c>
      <c r="AO130" s="113">
        <f t="shared" si="104"/>
        <v>113.33</v>
      </c>
      <c r="AP130" s="113">
        <f t="shared" si="105"/>
        <v>3</v>
      </c>
      <c r="AQ130" s="113" t="str">
        <f t="shared" si="106"/>
        <v>Y</v>
      </c>
      <c r="AR130" s="113">
        <f t="shared" si="93"/>
        <v>15</v>
      </c>
      <c r="AS130" s="113">
        <f t="shared" si="94"/>
        <v>17</v>
      </c>
      <c r="AT130" s="113">
        <f t="shared" si="107"/>
        <v>88.24</v>
      </c>
      <c r="AU130" s="113">
        <f t="shared" si="108"/>
        <v>3</v>
      </c>
      <c r="AV130" s="113" t="str">
        <f t="shared" si="109"/>
        <v>Y</v>
      </c>
    </row>
    <row r="131" spans="1:48" s="70" customFormat="1" x14ac:dyDescent="0.25">
      <c r="A131" s="214">
        <v>116</v>
      </c>
      <c r="B131" s="224">
        <v>2200820100114</v>
      </c>
      <c r="C131" s="217" t="s">
        <v>175</v>
      </c>
      <c r="D131" s="221"/>
      <c r="E131" s="221"/>
      <c r="F131" s="221"/>
      <c r="G131" s="221">
        <v>1</v>
      </c>
      <c r="H131" s="221"/>
      <c r="I131" s="222"/>
      <c r="J131" s="23"/>
      <c r="K131" s="221">
        <v>1</v>
      </c>
      <c r="L131" s="221">
        <v>3</v>
      </c>
      <c r="M131" s="221"/>
      <c r="N131" s="221"/>
      <c r="O131" s="221"/>
      <c r="P131" s="225"/>
      <c r="Q131" s="114"/>
      <c r="R131" s="113">
        <v>9</v>
      </c>
      <c r="S131" s="113">
        <v>10</v>
      </c>
      <c r="T131" s="113">
        <v>9</v>
      </c>
      <c r="U131" s="113">
        <v>10</v>
      </c>
      <c r="V131" s="113">
        <v>9</v>
      </c>
      <c r="W131" s="62"/>
      <c r="X131" s="113">
        <f t="shared" si="85"/>
        <v>10</v>
      </c>
      <c r="Y131" s="113">
        <f t="shared" si="86"/>
        <v>13</v>
      </c>
      <c r="Z131" s="113">
        <f t="shared" si="95"/>
        <v>76.92</v>
      </c>
      <c r="AA131" s="113">
        <f t="shared" si="96"/>
        <v>3</v>
      </c>
      <c r="AB131" s="113" t="str">
        <f t="shared" si="97"/>
        <v>Y</v>
      </c>
      <c r="AC131" s="113">
        <f t="shared" si="87"/>
        <v>10</v>
      </c>
      <c r="AD131" s="113">
        <f t="shared" si="88"/>
        <v>10</v>
      </c>
      <c r="AE131" s="113">
        <f t="shared" si="98"/>
        <v>100</v>
      </c>
      <c r="AF131" s="113">
        <f t="shared" si="99"/>
        <v>3</v>
      </c>
      <c r="AG131" s="113" t="str">
        <f t="shared" si="100"/>
        <v>Y</v>
      </c>
      <c r="AH131" s="113">
        <f t="shared" si="89"/>
        <v>10</v>
      </c>
      <c r="AI131" s="113">
        <f t="shared" si="90"/>
        <v>12</v>
      </c>
      <c r="AJ131" s="113">
        <f t="shared" si="101"/>
        <v>83.33</v>
      </c>
      <c r="AK131" s="113">
        <f t="shared" si="102"/>
        <v>3</v>
      </c>
      <c r="AL131" s="113" t="str">
        <f t="shared" si="103"/>
        <v>Y</v>
      </c>
      <c r="AM131" s="113">
        <f t="shared" si="91"/>
        <v>10</v>
      </c>
      <c r="AN131" s="113">
        <f t="shared" si="92"/>
        <v>10</v>
      </c>
      <c r="AO131" s="113">
        <f t="shared" si="104"/>
        <v>100</v>
      </c>
      <c r="AP131" s="113">
        <f t="shared" si="105"/>
        <v>3</v>
      </c>
      <c r="AQ131" s="113" t="str">
        <f t="shared" si="106"/>
        <v>Y</v>
      </c>
      <c r="AR131" s="113">
        <f t="shared" si="93"/>
        <v>12</v>
      </c>
      <c r="AS131" s="113">
        <f t="shared" si="94"/>
        <v>12</v>
      </c>
      <c r="AT131" s="113">
        <f t="shared" si="107"/>
        <v>100</v>
      </c>
      <c r="AU131" s="113">
        <f t="shared" si="108"/>
        <v>3</v>
      </c>
      <c r="AV131" s="113" t="str">
        <f t="shared" si="109"/>
        <v>Y</v>
      </c>
    </row>
    <row r="132" spans="1:48" s="70" customFormat="1" x14ac:dyDescent="0.25">
      <c r="A132" s="214">
        <v>117</v>
      </c>
      <c r="B132" s="224">
        <v>2200820100115</v>
      </c>
      <c r="C132" s="217" t="s">
        <v>231</v>
      </c>
      <c r="D132" s="221">
        <v>2</v>
      </c>
      <c r="E132" s="221">
        <v>3</v>
      </c>
      <c r="F132" s="221">
        <v>3</v>
      </c>
      <c r="G132" s="221">
        <v>3</v>
      </c>
      <c r="H132" s="221">
        <v>4</v>
      </c>
      <c r="I132" s="222">
        <v>4</v>
      </c>
      <c r="J132" s="23"/>
      <c r="K132" s="221">
        <v>2</v>
      </c>
      <c r="L132" s="221">
        <v>3</v>
      </c>
      <c r="M132" s="221"/>
      <c r="N132" s="221">
        <v>4</v>
      </c>
      <c r="O132" s="221">
        <v>4</v>
      </c>
      <c r="P132" s="225">
        <v>3</v>
      </c>
      <c r="Q132" s="114"/>
      <c r="R132" s="113">
        <v>10</v>
      </c>
      <c r="S132" s="113">
        <v>10</v>
      </c>
      <c r="T132" s="113">
        <v>8</v>
      </c>
      <c r="U132" s="113">
        <v>10</v>
      </c>
      <c r="V132" s="113">
        <v>9</v>
      </c>
      <c r="W132" s="62"/>
      <c r="X132" s="113">
        <f t="shared" si="85"/>
        <v>15</v>
      </c>
      <c r="Y132" s="113">
        <f t="shared" si="86"/>
        <v>15</v>
      </c>
      <c r="Z132" s="113">
        <f t="shared" si="95"/>
        <v>100</v>
      </c>
      <c r="AA132" s="113">
        <f t="shared" si="96"/>
        <v>3</v>
      </c>
      <c r="AB132" s="113" t="str">
        <f t="shared" si="97"/>
        <v>Y</v>
      </c>
      <c r="AC132" s="113">
        <f t="shared" si="87"/>
        <v>17</v>
      </c>
      <c r="AD132" s="113">
        <f t="shared" si="88"/>
        <v>15</v>
      </c>
      <c r="AE132" s="113">
        <f t="shared" si="98"/>
        <v>113.33</v>
      </c>
      <c r="AF132" s="113">
        <f t="shared" si="99"/>
        <v>3</v>
      </c>
      <c r="AG132" s="113" t="str">
        <f t="shared" si="100"/>
        <v>Y</v>
      </c>
      <c r="AH132" s="113">
        <f t="shared" si="89"/>
        <v>14</v>
      </c>
      <c r="AI132" s="113">
        <f t="shared" si="90"/>
        <v>15</v>
      </c>
      <c r="AJ132" s="113">
        <f t="shared" si="101"/>
        <v>93.33</v>
      </c>
      <c r="AK132" s="113">
        <f t="shared" si="102"/>
        <v>3</v>
      </c>
      <c r="AL132" s="113" t="str">
        <f t="shared" si="103"/>
        <v>Y</v>
      </c>
      <c r="AM132" s="113">
        <f t="shared" si="91"/>
        <v>17</v>
      </c>
      <c r="AN132" s="113">
        <f t="shared" si="92"/>
        <v>15</v>
      </c>
      <c r="AO132" s="113">
        <f t="shared" si="104"/>
        <v>113.33</v>
      </c>
      <c r="AP132" s="113">
        <f t="shared" si="105"/>
        <v>3</v>
      </c>
      <c r="AQ132" s="113" t="str">
        <f t="shared" si="106"/>
        <v>Y</v>
      </c>
      <c r="AR132" s="113">
        <f t="shared" si="93"/>
        <v>19</v>
      </c>
      <c r="AS132" s="113">
        <f t="shared" si="94"/>
        <v>18</v>
      </c>
      <c r="AT132" s="113">
        <f t="shared" si="107"/>
        <v>105.56</v>
      </c>
      <c r="AU132" s="113">
        <f t="shared" si="108"/>
        <v>3</v>
      </c>
      <c r="AV132" s="113" t="str">
        <f t="shared" si="109"/>
        <v>Y</v>
      </c>
    </row>
    <row r="133" spans="1:48" s="70" customFormat="1" x14ac:dyDescent="0.25">
      <c r="A133" s="214">
        <v>118</v>
      </c>
      <c r="B133" s="224">
        <v>2200820100116</v>
      </c>
      <c r="C133" s="217" t="s">
        <v>232</v>
      </c>
      <c r="D133" s="221"/>
      <c r="E133" s="221">
        <v>3</v>
      </c>
      <c r="F133" s="221">
        <v>3</v>
      </c>
      <c r="G133" s="221">
        <v>3</v>
      </c>
      <c r="H133" s="221">
        <v>3</v>
      </c>
      <c r="I133" s="222">
        <v>4</v>
      </c>
      <c r="J133" s="23"/>
      <c r="K133" s="221">
        <v>2</v>
      </c>
      <c r="L133" s="221">
        <v>3</v>
      </c>
      <c r="M133" s="221">
        <v>3</v>
      </c>
      <c r="N133" s="221">
        <v>4</v>
      </c>
      <c r="O133" s="221">
        <v>4</v>
      </c>
      <c r="P133" s="225">
        <v>3</v>
      </c>
      <c r="Q133" s="114"/>
      <c r="R133" s="113">
        <v>9</v>
      </c>
      <c r="S133" s="113">
        <v>9</v>
      </c>
      <c r="T133" s="113">
        <v>10</v>
      </c>
      <c r="U133" s="113">
        <v>9</v>
      </c>
      <c r="V133" s="113">
        <v>10</v>
      </c>
      <c r="W133" s="62"/>
      <c r="X133" s="113">
        <f t="shared" si="85"/>
        <v>12</v>
      </c>
      <c r="Y133" s="113">
        <f t="shared" si="86"/>
        <v>13</v>
      </c>
      <c r="Z133" s="113">
        <f t="shared" si="95"/>
        <v>92.31</v>
      </c>
      <c r="AA133" s="113">
        <f t="shared" si="96"/>
        <v>3</v>
      </c>
      <c r="AB133" s="113" t="str">
        <f t="shared" si="97"/>
        <v>Y</v>
      </c>
      <c r="AC133" s="113">
        <f t="shared" si="87"/>
        <v>15</v>
      </c>
      <c r="AD133" s="113">
        <f t="shared" si="88"/>
        <v>15</v>
      </c>
      <c r="AE133" s="113">
        <f t="shared" si="98"/>
        <v>100</v>
      </c>
      <c r="AF133" s="113">
        <f t="shared" si="99"/>
        <v>3</v>
      </c>
      <c r="AG133" s="113" t="str">
        <f t="shared" si="100"/>
        <v>Y</v>
      </c>
      <c r="AH133" s="113">
        <f t="shared" si="89"/>
        <v>16</v>
      </c>
      <c r="AI133" s="113">
        <f t="shared" si="90"/>
        <v>15</v>
      </c>
      <c r="AJ133" s="113">
        <f t="shared" si="101"/>
        <v>106.67</v>
      </c>
      <c r="AK133" s="113">
        <f t="shared" si="102"/>
        <v>3</v>
      </c>
      <c r="AL133" s="113" t="str">
        <f t="shared" si="103"/>
        <v>Y</v>
      </c>
      <c r="AM133" s="113">
        <f t="shared" si="91"/>
        <v>16</v>
      </c>
      <c r="AN133" s="113">
        <f t="shared" si="92"/>
        <v>15</v>
      </c>
      <c r="AO133" s="113">
        <f t="shared" si="104"/>
        <v>106.67</v>
      </c>
      <c r="AP133" s="113">
        <f t="shared" si="105"/>
        <v>3</v>
      </c>
      <c r="AQ133" s="113" t="str">
        <f t="shared" si="106"/>
        <v>Y</v>
      </c>
      <c r="AR133" s="113">
        <f t="shared" si="93"/>
        <v>23</v>
      </c>
      <c r="AS133" s="113">
        <f t="shared" si="94"/>
        <v>20</v>
      </c>
      <c r="AT133" s="113">
        <f t="shared" si="107"/>
        <v>115</v>
      </c>
      <c r="AU133" s="113">
        <f t="shared" si="108"/>
        <v>3</v>
      </c>
      <c r="AV133" s="113" t="str">
        <f t="shared" si="109"/>
        <v>Y</v>
      </c>
    </row>
    <row r="134" spans="1:48" s="70" customFormat="1" x14ac:dyDescent="0.25">
      <c r="A134" s="214">
        <v>119</v>
      </c>
      <c r="B134" s="224">
        <v>2200820100117</v>
      </c>
      <c r="C134" s="217" t="s">
        <v>233</v>
      </c>
      <c r="D134" s="221"/>
      <c r="E134" s="221"/>
      <c r="F134" s="221">
        <v>1</v>
      </c>
      <c r="G134" s="221">
        <v>4</v>
      </c>
      <c r="H134" s="221">
        <v>4</v>
      </c>
      <c r="I134" s="222">
        <v>3</v>
      </c>
      <c r="J134" s="23"/>
      <c r="K134" s="221">
        <v>1</v>
      </c>
      <c r="L134" s="221">
        <v>3</v>
      </c>
      <c r="M134" s="221">
        <v>1</v>
      </c>
      <c r="N134" s="221">
        <v>2</v>
      </c>
      <c r="O134" s="221">
        <v>2</v>
      </c>
      <c r="P134" s="225">
        <v>2</v>
      </c>
      <c r="Q134" s="114"/>
      <c r="R134" s="113">
        <v>8</v>
      </c>
      <c r="S134" s="113">
        <v>9</v>
      </c>
      <c r="T134" s="113">
        <v>9</v>
      </c>
      <c r="U134" s="113">
        <v>8</v>
      </c>
      <c r="V134" s="113">
        <v>8</v>
      </c>
      <c r="W134" s="62"/>
      <c r="X134" s="113">
        <f t="shared" si="85"/>
        <v>12</v>
      </c>
      <c r="Y134" s="113">
        <f t="shared" si="86"/>
        <v>13</v>
      </c>
      <c r="Z134" s="113">
        <f t="shared" si="95"/>
        <v>92.31</v>
      </c>
      <c r="AA134" s="113">
        <f t="shared" si="96"/>
        <v>3</v>
      </c>
      <c r="AB134" s="113" t="str">
        <f t="shared" si="97"/>
        <v>Y</v>
      </c>
      <c r="AC134" s="113">
        <f t="shared" si="87"/>
        <v>13</v>
      </c>
      <c r="AD134" s="113">
        <f t="shared" si="88"/>
        <v>13</v>
      </c>
      <c r="AE134" s="113">
        <f t="shared" si="98"/>
        <v>100</v>
      </c>
      <c r="AF134" s="113">
        <f t="shared" si="99"/>
        <v>3</v>
      </c>
      <c r="AG134" s="113" t="str">
        <f t="shared" si="100"/>
        <v>Y</v>
      </c>
      <c r="AH134" s="113">
        <f t="shared" si="89"/>
        <v>12</v>
      </c>
      <c r="AI134" s="113">
        <f t="shared" si="90"/>
        <v>15</v>
      </c>
      <c r="AJ134" s="113">
        <f t="shared" si="101"/>
        <v>80</v>
      </c>
      <c r="AK134" s="113">
        <f t="shared" si="102"/>
        <v>3</v>
      </c>
      <c r="AL134" s="113" t="str">
        <f t="shared" si="103"/>
        <v>Y</v>
      </c>
      <c r="AM134" s="113">
        <f t="shared" si="91"/>
        <v>12</v>
      </c>
      <c r="AN134" s="113">
        <f t="shared" si="92"/>
        <v>15</v>
      </c>
      <c r="AO134" s="113">
        <f t="shared" si="104"/>
        <v>80</v>
      </c>
      <c r="AP134" s="113">
        <f t="shared" si="105"/>
        <v>3</v>
      </c>
      <c r="AQ134" s="113" t="str">
        <f t="shared" si="106"/>
        <v>Y</v>
      </c>
      <c r="AR134" s="113">
        <f t="shared" si="93"/>
        <v>16</v>
      </c>
      <c r="AS134" s="113">
        <f t="shared" si="94"/>
        <v>20</v>
      </c>
      <c r="AT134" s="113">
        <f t="shared" si="107"/>
        <v>80</v>
      </c>
      <c r="AU134" s="113">
        <f t="shared" si="108"/>
        <v>3</v>
      </c>
      <c r="AV134" s="113" t="str">
        <f t="shared" si="109"/>
        <v>Y</v>
      </c>
    </row>
    <row r="135" spans="1:48" s="70" customFormat="1" x14ac:dyDescent="0.25">
      <c r="A135" s="214">
        <v>120</v>
      </c>
      <c r="B135" s="224">
        <v>2200820100118</v>
      </c>
      <c r="C135" s="217" t="s">
        <v>234</v>
      </c>
      <c r="D135" s="221"/>
      <c r="E135" s="221"/>
      <c r="F135" s="221">
        <v>3</v>
      </c>
      <c r="G135" s="221">
        <v>3</v>
      </c>
      <c r="H135" s="221">
        <v>4</v>
      </c>
      <c r="I135" s="222">
        <v>4</v>
      </c>
      <c r="J135" s="23"/>
      <c r="K135" s="221">
        <v>1</v>
      </c>
      <c r="L135" s="221">
        <v>3</v>
      </c>
      <c r="M135" s="221">
        <v>1</v>
      </c>
      <c r="N135" s="221">
        <v>4</v>
      </c>
      <c r="O135" s="221"/>
      <c r="P135" s="225">
        <v>2</v>
      </c>
      <c r="Q135" s="114"/>
      <c r="R135" s="113">
        <v>9</v>
      </c>
      <c r="S135" s="113">
        <v>10</v>
      </c>
      <c r="T135" s="113">
        <v>10</v>
      </c>
      <c r="U135" s="113">
        <v>9</v>
      </c>
      <c r="V135" s="113">
        <v>9</v>
      </c>
      <c r="W135" s="62"/>
      <c r="X135" s="113">
        <f t="shared" si="85"/>
        <v>12</v>
      </c>
      <c r="Y135" s="113">
        <f t="shared" si="86"/>
        <v>13</v>
      </c>
      <c r="Z135" s="113">
        <f t="shared" si="95"/>
        <v>92.31</v>
      </c>
      <c r="AA135" s="113">
        <f t="shared" si="96"/>
        <v>3</v>
      </c>
      <c r="AB135" s="113" t="str">
        <f t="shared" si="97"/>
        <v>Y</v>
      </c>
      <c r="AC135" s="113">
        <f t="shared" si="87"/>
        <v>14</v>
      </c>
      <c r="AD135" s="113">
        <f t="shared" si="88"/>
        <v>13</v>
      </c>
      <c r="AE135" s="113">
        <f t="shared" si="98"/>
        <v>107.69</v>
      </c>
      <c r="AF135" s="113">
        <f t="shared" si="99"/>
        <v>3</v>
      </c>
      <c r="AG135" s="113" t="str">
        <f t="shared" si="100"/>
        <v>Y</v>
      </c>
      <c r="AH135" s="113">
        <f t="shared" si="89"/>
        <v>15</v>
      </c>
      <c r="AI135" s="113">
        <f t="shared" si="90"/>
        <v>15</v>
      </c>
      <c r="AJ135" s="113">
        <f t="shared" si="101"/>
        <v>100</v>
      </c>
      <c r="AK135" s="113">
        <f t="shared" si="102"/>
        <v>3</v>
      </c>
      <c r="AL135" s="113" t="str">
        <f t="shared" si="103"/>
        <v>Y</v>
      </c>
      <c r="AM135" s="113">
        <f t="shared" si="91"/>
        <v>16</v>
      </c>
      <c r="AN135" s="113">
        <f t="shared" si="92"/>
        <v>15</v>
      </c>
      <c r="AO135" s="113">
        <f t="shared" si="104"/>
        <v>106.67</v>
      </c>
      <c r="AP135" s="113">
        <f t="shared" si="105"/>
        <v>3</v>
      </c>
      <c r="AQ135" s="113" t="str">
        <f t="shared" si="106"/>
        <v>Y</v>
      </c>
      <c r="AR135" s="113">
        <f t="shared" si="93"/>
        <v>15</v>
      </c>
      <c r="AS135" s="113">
        <f t="shared" si="94"/>
        <v>17</v>
      </c>
      <c r="AT135" s="113">
        <f t="shared" si="107"/>
        <v>88.24</v>
      </c>
      <c r="AU135" s="113">
        <f t="shared" si="108"/>
        <v>3</v>
      </c>
      <c r="AV135" s="113" t="str">
        <f t="shared" si="109"/>
        <v>Y</v>
      </c>
    </row>
    <row r="136" spans="1:48" s="70" customFormat="1" x14ac:dyDescent="0.25">
      <c r="A136" s="214">
        <v>121</v>
      </c>
      <c r="B136" s="224">
        <v>2200820100119</v>
      </c>
      <c r="C136" s="217" t="s">
        <v>235</v>
      </c>
      <c r="D136" s="221">
        <v>2</v>
      </c>
      <c r="E136" s="221">
        <v>2</v>
      </c>
      <c r="F136" s="221">
        <v>2</v>
      </c>
      <c r="G136" s="221">
        <v>4</v>
      </c>
      <c r="H136" s="221">
        <v>2</v>
      </c>
      <c r="I136" s="222">
        <v>4</v>
      </c>
      <c r="J136" s="23"/>
      <c r="K136" s="221">
        <v>1</v>
      </c>
      <c r="L136" s="221">
        <v>3</v>
      </c>
      <c r="M136" s="221">
        <v>1</v>
      </c>
      <c r="N136" s="221"/>
      <c r="O136" s="221"/>
      <c r="P136" s="225">
        <v>1</v>
      </c>
      <c r="Q136" s="114"/>
      <c r="R136" s="113">
        <v>8</v>
      </c>
      <c r="S136" s="113">
        <v>7</v>
      </c>
      <c r="T136" s="113">
        <v>10</v>
      </c>
      <c r="U136" s="113">
        <v>8</v>
      </c>
      <c r="V136" s="113">
        <v>10</v>
      </c>
      <c r="W136" s="62"/>
      <c r="X136" s="113">
        <f t="shared" si="85"/>
        <v>14</v>
      </c>
      <c r="Y136" s="113">
        <f t="shared" si="86"/>
        <v>15</v>
      </c>
      <c r="Z136" s="113">
        <f t="shared" si="95"/>
        <v>93.33</v>
      </c>
      <c r="AA136" s="113">
        <f t="shared" si="96"/>
        <v>3</v>
      </c>
      <c r="AB136" s="113" t="str">
        <f t="shared" si="97"/>
        <v>Y</v>
      </c>
      <c r="AC136" s="113">
        <f t="shared" si="87"/>
        <v>11</v>
      </c>
      <c r="AD136" s="113">
        <f t="shared" si="88"/>
        <v>15</v>
      </c>
      <c r="AE136" s="113">
        <f t="shared" si="98"/>
        <v>73.33</v>
      </c>
      <c r="AF136" s="113">
        <f t="shared" si="99"/>
        <v>3</v>
      </c>
      <c r="AG136" s="113" t="str">
        <f t="shared" si="100"/>
        <v>Y</v>
      </c>
      <c r="AH136" s="113">
        <f t="shared" si="89"/>
        <v>11</v>
      </c>
      <c r="AI136" s="113">
        <f t="shared" si="90"/>
        <v>12</v>
      </c>
      <c r="AJ136" s="113">
        <f t="shared" si="101"/>
        <v>91.67</v>
      </c>
      <c r="AK136" s="113">
        <f t="shared" si="102"/>
        <v>3</v>
      </c>
      <c r="AL136" s="113" t="str">
        <f t="shared" si="103"/>
        <v>Y</v>
      </c>
      <c r="AM136" s="113">
        <f t="shared" si="91"/>
        <v>14</v>
      </c>
      <c r="AN136" s="113">
        <f t="shared" si="92"/>
        <v>15</v>
      </c>
      <c r="AO136" s="113">
        <f t="shared" si="104"/>
        <v>93.33</v>
      </c>
      <c r="AP136" s="113">
        <f t="shared" si="105"/>
        <v>3</v>
      </c>
      <c r="AQ136" s="113" t="str">
        <f t="shared" si="106"/>
        <v>Y</v>
      </c>
      <c r="AR136" s="113">
        <f t="shared" si="93"/>
        <v>15</v>
      </c>
      <c r="AS136" s="113">
        <f t="shared" si="94"/>
        <v>17</v>
      </c>
      <c r="AT136" s="113">
        <f t="shared" si="107"/>
        <v>88.24</v>
      </c>
      <c r="AU136" s="113">
        <f t="shared" si="108"/>
        <v>3</v>
      </c>
      <c r="AV136" s="113" t="str">
        <f t="shared" si="109"/>
        <v>Y</v>
      </c>
    </row>
    <row r="137" spans="1:48" s="70" customFormat="1" x14ac:dyDescent="0.25">
      <c r="A137" s="214">
        <v>122</v>
      </c>
      <c r="B137" s="224">
        <v>2200820100120</v>
      </c>
      <c r="C137" s="217" t="s">
        <v>236</v>
      </c>
      <c r="D137" s="221"/>
      <c r="E137" s="221">
        <v>3</v>
      </c>
      <c r="F137" s="221">
        <v>2</v>
      </c>
      <c r="G137" s="221">
        <v>1</v>
      </c>
      <c r="H137" s="221">
        <v>2</v>
      </c>
      <c r="I137" s="222"/>
      <c r="J137" s="23"/>
      <c r="K137" s="221">
        <v>2</v>
      </c>
      <c r="L137" s="221">
        <v>3</v>
      </c>
      <c r="M137" s="221">
        <v>2</v>
      </c>
      <c r="N137" s="221">
        <v>1</v>
      </c>
      <c r="O137" s="221">
        <v>1</v>
      </c>
      <c r="P137" s="225"/>
      <c r="Q137" s="114"/>
      <c r="R137" s="113">
        <v>10</v>
      </c>
      <c r="S137" s="113">
        <v>10</v>
      </c>
      <c r="T137" s="113">
        <v>9</v>
      </c>
      <c r="U137" s="113">
        <v>10</v>
      </c>
      <c r="V137" s="113">
        <v>8</v>
      </c>
      <c r="W137" s="62"/>
      <c r="X137" s="113">
        <f t="shared" si="85"/>
        <v>11</v>
      </c>
      <c r="Y137" s="113">
        <f t="shared" si="86"/>
        <v>13</v>
      </c>
      <c r="Z137" s="113">
        <f t="shared" si="95"/>
        <v>84.62</v>
      </c>
      <c r="AA137" s="113">
        <f t="shared" si="96"/>
        <v>3</v>
      </c>
      <c r="AB137" s="113" t="str">
        <f t="shared" si="97"/>
        <v>Y</v>
      </c>
      <c r="AC137" s="113">
        <f t="shared" si="87"/>
        <v>15</v>
      </c>
      <c r="AD137" s="113">
        <f t="shared" si="88"/>
        <v>15</v>
      </c>
      <c r="AE137" s="113">
        <f t="shared" si="98"/>
        <v>100</v>
      </c>
      <c r="AF137" s="113">
        <f t="shared" si="99"/>
        <v>3</v>
      </c>
      <c r="AG137" s="113" t="str">
        <f t="shared" si="100"/>
        <v>Y</v>
      </c>
      <c r="AH137" s="113">
        <f t="shared" si="89"/>
        <v>12</v>
      </c>
      <c r="AI137" s="113">
        <f t="shared" si="90"/>
        <v>15</v>
      </c>
      <c r="AJ137" s="113">
        <f t="shared" si="101"/>
        <v>80</v>
      </c>
      <c r="AK137" s="113">
        <f t="shared" si="102"/>
        <v>3</v>
      </c>
      <c r="AL137" s="113" t="str">
        <f t="shared" si="103"/>
        <v>Y</v>
      </c>
      <c r="AM137" s="113">
        <f t="shared" si="91"/>
        <v>12</v>
      </c>
      <c r="AN137" s="113">
        <f t="shared" si="92"/>
        <v>12</v>
      </c>
      <c r="AO137" s="113">
        <f t="shared" si="104"/>
        <v>100</v>
      </c>
      <c r="AP137" s="113">
        <f t="shared" si="105"/>
        <v>3</v>
      </c>
      <c r="AQ137" s="113" t="str">
        <f t="shared" si="106"/>
        <v>Y</v>
      </c>
      <c r="AR137" s="113">
        <f t="shared" si="93"/>
        <v>14</v>
      </c>
      <c r="AS137" s="113">
        <f t="shared" si="94"/>
        <v>17</v>
      </c>
      <c r="AT137" s="113">
        <f t="shared" si="107"/>
        <v>82.35</v>
      </c>
      <c r="AU137" s="113">
        <f t="shared" si="108"/>
        <v>3</v>
      </c>
      <c r="AV137" s="113" t="str">
        <f t="shared" si="109"/>
        <v>Y</v>
      </c>
    </row>
    <row r="138" spans="1:48" s="70" customFormat="1" x14ac:dyDescent="0.25">
      <c r="A138" s="214">
        <v>123</v>
      </c>
      <c r="B138" s="224">
        <v>2200820100121</v>
      </c>
      <c r="C138" s="217" t="s">
        <v>237</v>
      </c>
      <c r="D138" s="221">
        <v>1</v>
      </c>
      <c r="E138" s="221"/>
      <c r="F138" s="221">
        <v>1</v>
      </c>
      <c r="G138" s="221"/>
      <c r="H138" s="221"/>
      <c r="I138" s="222">
        <v>3</v>
      </c>
      <c r="J138" s="23"/>
      <c r="K138" s="221">
        <v>1</v>
      </c>
      <c r="L138" s="221"/>
      <c r="M138" s="221"/>
      <c r="N138" s="221"/>
      <c r="O138" s="221"/>
      <c r="P138" s="225"/>
      <c r="Q138" s="114"/>
      <c r="R138" s="113">
        <v>7</v>
      </c>
      <c r="S138" s="113">
        <v>8</v>
      </c>
      <c r="T138" s="113">
        <v>10</v>
      </c>
      <c r="U138" s="113">
        <v>8</v>
      </c>
      <c r="V138" s="113">
        <v>8</v>
      </c>
      <c r="W138" s="62"/>
      <c r="X138" s="113">
        <f t="shared" si="85"/>
        <v>8</v>
      </c>
      <c r="Y138" s="113">
        <f t="shared" si="86"/>
        <v>12</v>
      </c>
      <c r="Z138" s="113">
        <f t="shared" si="95"/>
        <v>66.67</v>
      </c>
      <c r="AA138" s="113">
        <f t="shared" si="96"/>
        <v>3</v>
      </c>
      <c r="AB138" s="113" t="str">
        <f t="shared" si="97"/>
        <v>Y</v>
      </c>
      <c r="AC138" s="113">
        <f t="shared" si="87"/>
        <v>8</v>
      </c>
      <c r="AD138" s="113">
        <f t="shared" si="88"/>
        <v>10</v>
      </c>
      <c r="AE138" s="113">
        <f t="shared" si="98"/>
        <v>80</v>
      </c>
      <c r="AF138" s="113">
        <f t="shared" si="99"/>
        <v>3</v>
      </c>
      <c r="AG138" s="113" t="str">
        <f t="shared" si="100"/>
        <v>Y</v>
      </c>
      <c r="AH138" s="113">
        <f t="shared" si="89"/>
        <v>11</v>
      </c>
      <c r="AI138" s="113">
        <f t="shared" si="90"/>
        <v>12</v>
      </c>
      <c r="AJ138" s="113">
        <f t="shared" si="101"/>
        <v>91.67</v>
      </c>
      <c r="AK138" s="113">
        <f t="shared" si="102"/>
        <v>3</v>
      </c>
      <c r="AL138" s="113" t="str">
        <f t="shared" si="103"/>
        <v>Y</v>
      </c>
      <c r="AM138" s="113">
        <f t="shared" si="91"/>
        <v>12</v>
      </c>
      <c r="AN138" s="113">
        <f t="shared" si="92"/>
        <v>15</v>
      </c>
      <c r="AO138" s="113">
        <f t="shared" si="104"/>
        <v>80</v>
      </c>
      <c r="AP138" s="113">
        <f t="shared" si="105"/>
        <v>3</v>
      </c>
      <c r="AQ138" s="113" t="str">
        <f t="shared" si="106"/>
        <v>Y</v>
      </c>
      <c r="AR138" s="113">
        <f t="shared" si="93"/>
        <v>8</v>
      </c>
      <c r="AS138" s="113">
        <f t="shared" si="94"/>
        <v>10</v>
      </c>
      <c r="AT138" s="113">
        <f t="shared" si="107"/>
        <v>80</v>
      </c>
      <c r="AU138" s="113">
        <f t="shared" si="108"/>
        <v>3</v>
      </c>
      <c r="AV138" s="113" t="str">
        <f t="shared" si="109"/>
        <v>Y</v>
      </c>
    </row>
    <row r="139" spans="1:48" s="70" customFormat="1" x14ac:dyDescent="0.25">
      <c r="A139" s="214">
        <v>124</v>
      </c>
      <c r="B139" s="224">
        <v>2200820100122</v>
      </c>
      <c r="C139" s="217" t="s">
        <v>238</v>
      </c>
      <c r="D139" s="221"/>
      <c r="E139" s="221"/>
      <c r="F139" s="221"/>
      <c r="G139" s="221"/>
      <c r="H139" s="221"/>
      <c r="I139" s="222"/>
      <c r="J139" s="23"/>
      <c r="K139" s="221"/>
      <c r="L139" s="221"/>
      <c r="M139" s="221">
        <v>1</v>
      </c>
      <c r="N139" s="221">
        <v>4</v>
      </c>
      <c r="O139" s="221">
        <v>1</v>
      </c>
      <c r="P139" s="225">
        <v>2</v>
      </c>
      <c r="Q139" s="114"/>
      <c r="R139" s="113">
        <v>8</v>
      </c>
      <c r="S139" s="113">
        <v>10</v>
      </c>
      <c r="T139" s="113">
        <v>10</v>
      </c>
      <c r="U139" s="113">
        <v>9</v>
      </c>
      <c r="V139" s="113">
        <v>9</v>
      </c>
      <c r="W139" s="62"/>
      <c r="X139" s="113">
        <f t="shared" si="85"/>
        <v>8</v>
      </c>
      <c r="Y139" s="113">
        <f t="shared" si="86"/>
        <v>10</v>
      </c>
      <c r="Z139" s="113">
        <f t="shared" si="95"/>
        <v>80</v>
      </c>
      <c r="AA139" s="113">
        <f t="shared" si="96"/>
        <v>3</v>
      </c>
      <c r="AB139" s="113" t="str">
        <f t="shared" si="97"/>
        <v>Y</v>
      </c>
      <c r="AC139" s="113">
        <f t="shared" si="87"/>
        <v>10</v>
      </c>
      <c r="AD139" s="113">
        <f t="shared" si="88"/>
        <v>10</v>
      </c>
      <c r="AE139" s="113">
        <f t="shared" si="98"/>
        <v>100</v>
      </c>
      <c r="AF139" s="113">
        <f t="shared" si="99"/>
        <v>3</v>
      </c>
      <c r="AG139" s="113" t="str">
        <f t="shared" si="100"/>
        <v>Y</v>
      </c>
      <c r="AH139" s="113">
        <f t="shared" si="89"/>
        <v>14</v>
      </c>
      <c r="AI139" s="113">
        <f t="shared" si="90"/>
        <v>13</v>
      </c>
      <c r="AJ139" s="113">
        <f t="shared" si="101"/>
        <v>107.69</v>
      </c>
      <c r="AK139" s="113">
        <f t="shared" si="102"/>
        <v>3</v>
      </c>
      <c r="AL139" s="113" t="str">
        <f t="shared" si="103"/>
        <v>Y</v>
      </c>
      <c r="AM139" s="113">
        <f t="shared" si="91"/>
        <v>9</v>
      </c>
      <c r="AN139" s="113">
        <f t="shared" si="92"/>
        <v>10</v>
      </c>
      <c r="AO139" s="113">
        <f t="shared" si="104"/>
        <v>90</v>
      </c>
      <c r="AP139" s="113">
        <f t="shared" si="105"/>
        <v>3</v>
      </c>
      <c r="AQ139" s="113" t="str">
        <f t="shared" si="106"/>
        <v>Y</v>
      </c>
      <c r="AR139" s="113">
        <f t="shared" si="93"/>
        <v>13</v>
      </c>
      <c r="AS139" s="113">
        <f t="shared" si="94"/>
        <v>18</v>
      </c>
      <c r="AT139" s="113">
        <f t="shared" si="107"/>
        <v>72.22</v>
      </c>
      <c r="AU139" s="113">
        <f t="shared" si="108"/>
        <v>3</v>
      </c>
      <c r="AV139" s="113" t="str">
        <f t="shared" si="109"/>
        <v>Y</v>
      </c>
    </row>
    <row r="140" spans="1:48" s="70" customFormat="1" x14ac:dyDescent="0.25">
      <c r="A140" s="214">
        <v>125</v>
      </c>
      <c r="B140" s="224">
        <v>2200820100123</v>
      </c>
      <c r="C140" s="217" t="s">
        <v>239</v>
      </c>
      <c r="D140" s="221">
        <v>1</v>
      </c>
      <c r="E140" s="221"/>
      <c r="F140" s="221"/>
      <c r="G140" s="221"/>
      <c r="H140" s="221"/>
      <c r="I140" s="222">
        <v>3</v>
      </c>
      <c r="J140" s="23"/>
      <c r="K140" s="221"/>
      <c r="L140" s="221"/>
      <c r="M140" s="221">
        <v>2</v>
      </c>
      <c r="N140" s="221">
        <v>4</v>
      </c>
      <c r="O140" s="221">
        <v>3</v>
      </c>
      <c r="P140" s="225">
        <v>2</v>
      </c>
      <c r="Q140" s="114"/>
      <c r="R140" s="113">
        <v>8</v>
      </c>
      <c r="S140" s="113">
        <v>10</v>
      </c>
      <c r="T140" s="113">
        <v>10</v>
      </c>
      <c r="U140" s="113">
        <v>5</v>
      </c>
      <c r="V140" s="113">
        <v>10</v>
      </c>
      <c r="W140" s="62"/>
      <c r="X140" s="113">
        <f t="shared" si="85"/>
        <v>9</v>
      </c>
      <c r="Y140" s="113">
        <f t="shared" si="86"/>
        <v>12</v>
      </c>
      <c r="Z140" s="113">
        <f t="shared" si="95"/>
        <v>75</v>
      </c>
      <c r="AA140" s="113">
        <f t="shared" si="96"/>
        <v>3</v>
      </c>
      <c r="AB140" s="113" t="str">
        <f t="shared" si="97"/>
        <v>Y</v>
      </c>
      <c r="AC140" s="113">
        <f t="shared" si="87"/>
        <v>10</v>
      </c>
      <c r="AD140" s="113">
        <f t="shared" si="88"/>
        <v>10</v>
      </c>
      <c r="AE140" s="113">
        <f t="shared" si="98"/>
        <v>100</v>
      </c>
      <c r="AF140" s="113">
        <f t="shared" si="99"/>
        <v>3</v>
      </c>
      <c r="AG140" s="113" t="str">
        <f t="shared" si="100"/>
        <v>Y</v>
      </c>
      <c r="AH140" s="113">
        <f t="shared" si="89"/>
        <v>14</v>
      </c>
      <c r="AI140" s="113">
        <f t="shared" si="90"/>
        <v>13</v>
      </c>
      <c r="AJ140" s="113">
        <f t="shared" si="101"/>
        <v>107.69</v>
      </c>
      <c r="AK140" s="113">
        <f t="shared" si="102"/>
        <v>3</v>
      </c>
      <c r="AL140" s="113" t="str">
        <f t="shared" si="103"/>
        <v>Y</v>
      </c>
      <c r="AM140" s="113">
        <f t="shared" si="91"/>
        <v>8</v>
      </c>
      <c r="AN140" s="113">
        <f t="shared" si="92"/>
        <v>13</v>
      </c>
      <c r="AO140" s="113">
        <f t="shared" si="104"/>
        <v>61.54</v>
      </c>
      <c r="AP140" s="113">
        <f t="shared" si="105"/>
        <v>3</v>
      </c>
      <c r="AQ140" s="113" t="str">
        <f t="shared" si="106"/>
        <v>Y</v>
      </c>
      <c r="AR140" s="113">
        <f t="shared" si="93"/>
        <v>17</v>
      </c>
      <c r="AS140" s="113">
        <f t="shared" si="94"/>
        <v>18</v>
      </c>
      <c r="AT140" s="113">
        <f t="shared" si="107"/>
        <v>94.44</v>
      </c>
      <c r="AU140" s="113">
        <f t="shared" si="108"/>
        <v>3</v>
      </c>
      <c r="AV140" s="113" t="str">
        <f t="shared" si="109"/>
        <v>Y</v>
      </c>
    </row>
    <row r="141" spans="1:48" s="70" customFormat="1" x14ac:dyDescent="0.25">
      <c r="A141" s="214">
        <v>126</v>
      </c>
      <c r="B141" s="224">
        <v>2200820100124</v>
      </c>
      <c r="C141" s="217" t="s">
        <v>240</v>
      </c>
      <c r="D141" s="221">
        <v>1</v>
      </c>
      <c r="E141" s="221"/>
      <c r="F141" s="221">
        <v>2</v>
      </c>
      <c r="G141" s="221">
        <v>3</v>
      </c>
      <c r="H141" s="221">
        <v>4</v>
      </c>
      <c r="I141" s="222">
        <v>3</v>
      </c>
      <c r="J141" s="23"/>
      <c r="K141" s="221">
        <v>2</v>
      </c>
      <c r="L141" s="221">
        <v>3</v>
      </c>
      <c r="M141" s="221">
        <v>3</v>
      </c>
      <c r="N141" s="221">
        <v>4</v>
      </c>
      <c r="O141" s="221">
        <v>3</v>
      </c>
      <c r="P141" s="225">
        <v>4</v>
      </c>
      <c r="Q141" s="114"/>
      <c r="R141" s="113">
        <v>8</v>
      </c>
      <c r="S141" s="113">
        <v>8</v>
      </c>
      <c r="T141" s="113">
        <v>8</v>
      </c>
      <c r="U141" s="113">
        <v>10</v>
      </c>
      <c r="V141" s="113">
        <v>8</v>
      </c>
      <c r="W141" s="62"/>
      <c r="X141" s="113">
        <f t="shared" si="85"/>
        <v>12</v>
      </c>
      <c r="Y141" s="113">
        <f t="shared" si="86"/>
        <v>15</v>
      </c>
      <c r="Z141" s="113">
        <f t="shared" si="95"/>
        <v>80</v>
      </c>
      <c r="AA141" s="113">
        <f t="shared" si="96"/>
        <v>3</v>
      </c>
      <c r="AB141" s="113" t="str">
        <f t="shared" si="97"/>
        <v>Y</v>
      </c>
      <c r="AC141" s="113">
        <f t="shared" si="87"/>
        <v>12</v>
      </c>
      <c r="AD141" s="113">
        <f t="shared" si="88"/>
        <v>13</v>
      </c>
      <c r="AE141" s="113">
        <f t="shared" si="98"/>
        <v>92.31</v>
      </c>
      <c r="AF141" s="113">
        <f t="shared" si="99"/>
        <v>3</v>
      </c>
      <c r="AG141" s="113" t="str">
        <f t="shared" si="100"/>
        <v>Y</v>
      </c>
      <c r="AH141" s="113">
        <f t="shared" si="89"/>
        <v>14</v>
      </c>
      <c r="AI141" s="113">
        <f t="shared" si="90"/>
        <v>15</v>
      </c>
      <c r="AJ141" s="113">
        <f t="shared" si="101"/>
        <v>93.33</v>
      </c>
      <c r="AK141" s="113">
        <f t="shared" si="102"/>
        <v>3</v>
      </c>
      <c r="AL141" s="113" t="str">
        <f t="shared" si="103"/>
        <v>Y</v>
      </c>
      <c r="AM141" s="113">
        <f t="shared" si="91"/>
        <v>15</v>
      </c>
      <c r="AN141" s="113">
        <f t="shared" si="92"/>
        <v>15</v>
      </c>
      <c r="AO141" s="113">
        <f t="shared" si="104"/>
        <v>100</v>
      </c>
      <c r="AP141" s="113">
        <f t="shared" si="105"/>
        <v>3</v>
      </c>
      <c r="AQ141" s="113" t="str">
        <f t="shared" si="106"/>
        <v>Y</v>
      </c>
      <c r="AR141" s="113">
        <f t="shared" si="93"/>
        <v>21</v>
      </c>
      <c r="AS141" s="113">
        <f t="shared" si="94"/>
        <v>20</v>
      </c>
      <c r="AT141" s="113">
        <f t="shared" si="107"/>
        <v>105</v>
      </c>
      <c r="AU141" s="113">
        <f t="shared" si="108"/>
        <v>3</v>
      </c>
      <c r="AV141" s="113" t="str">
        <f t="shared" si="109"/>
        <v>Y</v>
      </c>
    </row>
    <row r="142" spans="1:48" s="70" customFormat="1" x14ac:dyDescent="0.25">
      <c r="A142" s="214">
        <v>127</v>
      </c>
      <c r="B142" s="224">
        <v>2200820100125</v>
      </c>
      <c r="C142" s="217" t="s">
        <v>241</v>
      </c>
      <c r="D142" s="221"/>
      <c r="E142" s="221"/>
      <c r="F142" s="221">
        <v>2</v>
      </c>
      <c r="G142" s="221">
        <v>3</v>
      </c>
      <c r="H142" s="221">
        <v>4</v>
      </c>
      <c r="I142" s="222">
        <v>4</v>
      </c>
      <c r="J142" s="23"/>
      <c r="K142" s="221">
        <v>1</v>
      </c>
      <c r="L142" s="221">
        <v>3</v>
      </c>
      <c r="M142" s="221">
        <v>2</v>
      </c>
      <c r="N142" s="221"/>
      <c r="O142" s="221">
        <v>2</v>
      </c>
      <c r="P142" s="225">
        <v>4</v>
      </c>
      <c r="Q142" s="23"/>
      <c r="R142" s="113">
        <v>10</v>
      </c>
      <c r="S142" s="113">
        <v>9</v>
      </c>
      <c r="T142" s="113">
        <v>9</v>
      </c>
      <c r="U142" s="113">
        <v>9</v>
      </c>
      <c r="V142" s="113">
        <v>9</v>
      </c>
      <c r="W142" s="62"/>
      <c r="X142" s="113">
        <f t="shared" si="85"/>
        <v>13</v>
      </c>
      <c r="Y142" s="113">
        <f t="shared" si="86"/>
        <v>13</v>
      </c>
      <c r="Z142" s="113">
        <f t="shared" si="95"/>
        <v>100</v>
      </c>
      <c r="AA142" s="113">
        <f t="shared" si="96"/>
        <v>3</v>
      </c>
      <c r="AB142" s="113" t="str">
        <f t="shared" si="97"/>
        <v>Y</v>
      </c>
      <c r="AC142" s="113">
        <f t="shared" si="87"/>
        <v>13</v>
      </c>
      <c r="AD142" s="113">
        <f t="shared" si="88"/>
        <v>13</v>
      </c>
      <c r="AE142" s="113">
        <f t="shared" si="98"/>
        <v>100</v>
      </c>
      <c r="AF142" s="113">
        <f t="shared" si="99"/>
        <v>3</v>
      </c>
      <c r="AG142" s="113" t="str">
        <f t="shared" si="100"/>
        <v>Y</v>
      </c>
      <c r="AH142" s="113">
        <f t="shared" si="89"/>
        <v>10</v>
      </c>
      <c r="AI142" s="113">
        <f t="shared" si="90"/>
        <v>12</v>
      </c>
      <c r="AJ142" s="113">
        <f t="shared" si="101"/>
        <v>83.33</v>
      </c>
      <c r="AK142" s="113">
        <f t="shared" si="102"/>
        <v>3</v>
      </c>
      <c r="AL142" s="113" t="str">
        <f t="shared" si="103"/>
        <v>Y</v>
      </c>
      <c r="AM142" s="113">
        <f t="shared" si="91"/>
        <v>15</v>
      </c>
      <c r="AN142" s="113">
        <f t="shared" si="92"/>
        <v>15</v>
      </c>
      <c r="AO142" s="113">
        <f t="shared" si="104"/>
        <v>100</v>
      </c>
      <c r="AP142" s="113">
        <f t="shared" si="105"/>
        <v>3</v>
      </c>
      <c r="AQ142" s="113" t="str">
        <f t="shared" si="106"/>
        <v>Y</v>
      </c>
      <c r="AR142" s="113">
        <f t="shared" si="93"/>
        <v>20</v>
      </c>
      <c r="AS142" s="113">
        <f t="shared" si="94"/>
        <v>20</v>
      </c>
      <c r="AT142" s="113">
        <f t="shared" si="107"/>
        <v>100</v>
      </c>
      <c r="AU142" s="113">
        <f t="shared" si="108"/>
        <v>3</v>
      </c>
      <c r="AV142" s="113" t="str">
        <f t="shared" si="109"/>
        <v>Y</v>
      </c>
    </row>
    <row r="143" spans="1:48" s="70" customFormat="1" x14ac:dyDescent="0.25">
      <c r="A143" s="214">
        <v>128</v>
      </c>
      <c r="B143" s="215">
        <v>2200820100126</v>
      </c>
      <c r="C143" s="227" t="s">
        <v>242</v>
      </c>
      <c r="D143" s="221"/>
      <c r="E143" s="221"/>
      <c r="F143" s="221">
        <v>2</v>
      </c>
      <c r="G143" s="221">
        <v>3</v>
      </c>
      <c r="H143" s="221">
        <v>4</v>
      </c>
      <c r="I143" s="222">
        <v>2</v>
      </c>
      <c r="J143" s="23"/>
      <c r="K143" s="221"/>
      <c r="L143" s="221">
        <v>2</v>
      </c>
      <c r="M143" s="221">
        <v>2</v>
      </c>
      <c r="N143" s="221"/>
      <c r="O143" s="221">
        <v>1</v>
      </c>
      <c r="P143" s="225">
        <v>1</v>
      </c>
      <c r="Q143" s="23"/>
      <c r="R143" s="113">
        <v>10</v>
      </c>
      <c r="S143" s="113">
        <v>10</v>
      </c>
      <c r="T143" s="113">
        <v>8</v>
      </c>
      <c r="U143" s="113">
        <v>9</v>
      </c>
      <c r="V143" s="113">
        <v>9</v>
      </c>
      <c r="W143" s="62"/>
      <c r="X143" s="113">
        <f t="shared" si="85"/>
        <v>13</v>
      </c>
      <c r="Y143" s="113">
        <f t="shared" si="86"/>
        <v>13</v>
      </c>
      <c r="Z143" s="113">
        <f t="shared" si="95"/>
        <v>100</v>
      </c>
      <c r="AA143" s="113">
        <f t="shared" si="96"/>
        <v>3</v>
      </c>
      <c r="AB143" s="113" t="str">
        <f t="shared" si="97"/>
        <v>Y</v>
      </c>
      <c r="AC143" s="113">
        <f t="shared" si="87"/>
        <v>14</v>
      </c>
      <c r="AD143" s="113">
        <f t="shared" si="88"/>
        <v>13</v>
      </c>
      <c r="AE143" s="113">
        <f t="shared" si="98"/>
        <v>107.69</v>
      </c>
      <c r="AF143" s="113">
        <f t="shared" si="99"/>
        <v>3</v>
      </c>
      <c r="AG143" s="113" t="str">
        <f t="shared" si="100"/>
        <v>Y</v>
      </c>
      <c r="AH143" s="113">
        <f t="shared" si="89"/>
        <v>8</v>
      </c>
      <c r="AI143" s="113">
        <f t="shared" si="90"/>
        <v>10</v>
      </c>
      <c r="AJ143" s="113">
        <f t="shared" si="101"/>
        <v>80</v>
      </c>
      <c r="AK143" s="113">
        <f t="shared" si="102"/>
        <v>3</v>
      </c>
      <c r="AL143" s="113" t="str">
        <f t="shared" si="103"/>
        <v>Y</v>
      </c>
      <c r="AM143" s="113">
        <f t="shared" si="91"/>
        <v>13</v>
      </c>
      <c r="AN143" s="113">
        <f t="shared" si="92"/>
        <v>15</v>
      </c>
      <c r="AO143" s="113">
        <f t="shared" si="104"/>
        <v>86.67</v>
      </c>
      <c r="AP143" s="113">
        <f t="shared" si="105"/>
        <v>3</v>
      </c>
      <c r="AQ143" s="113" t="str">
        <f t="shared" si="106"/>
        <v>Y</v>
      </c>
      <c r="AR143" s="113">
        <f t="shared" si="93"/>
        <v>15</v>
      </c>
      <c r="AS143" s="113">
        <f t="shared" si="94"/>
        <v>20</v>
      </c>
      <c r="AT143" s="113">
        <f t="shared" si="107"/>
        <v>75</v>
      </c>
      <c r="AU143" s="113">
        <f t="shared" si="108"/>
        <v>3</v>
      </c>
      <c r="AV143" s="113" t="str">
        <f t="shared" si="109"/>
        <v>Y</v>
      </c>
    </row>
    <row r="144" spans="1:48" s="70" customFormat="1" x14ac:dyDescent="0.25">
      <c r="A144" s="214">
        <v>129</v>
      </c>
      <c r="B144" s="215">
        <v>2200820100127</v>
      </c>
      <c r="C144" s="227" t="s">
        <v>243</v>
      </c>
      <c r="D144" s="221"/>
      <c r="E144" s="221">
        <v>3</v>
      </c>
      <c r="F144" s="221"/>
      <c r="G144" s="221">
        <v>3</v>
      </c>
      <c r="H144" s="221">
        <v>1</v>
      </c>
      <c r="I144" s="222"/>
      <c r="J144" s="23"/>
      <c r="K144" s="221">
        <v>1</v>
      </c>
      <c r="L144" s="221">
        <v>3</v>
      </c>
      <c r="M144" s="221">
        <v>2</v>
      </c>
      <c r="N144" s="221">
        <v>2</v>
      </c>
      <c r="O144" s="221"/>
      <c r="P144" s="225">
        <v>2</v>
      </c>
      <c r="Q144" s="23"/>
      <c r="R144" s="113">
        <v>9</v>
      </c>
      <c r="S144" s="113">
        <v>9</v>
      </c>
      <c r="T144" s="113">
        <v>9</v>
      </c>
      <c r="U144" s="113">
        <v>9</v>
      </c>
      <c r="V144" s="113">
        <v>10</v>
      </c>
      <c r="W144" s="62"/>
      <c r="X144" s="113">
        <f t="shared" si="85"/>
        <v>12</v>
      </c>
      <c r="Y144" s="113">
        <f t="shared" si="86"/>
        <v>13</v>
      </c>
      <c r="Z144" s="113">
        <f t="shared" si="95"/>
        <v>92.31</v>
      </c>
      <c r="AA144" s="113">
        <f t="shared" si="96"/>
        <v>3</v>
      </c>
      <c r="AB144" s="113" t="str">
        <f t="shared" si="97"/>
        <v>Y</v>
      </c>
      <c r="AC144" s="113">
        <f t="shared" si="87"/>
        <v>13</v>
      </c>
      <c r="AD144" s="113">
        <f t="shared" si="88"/>
        <v>15</v>
      </c>
      <c r="AE144" s="113">
        <f t="shared" si="98"/>
        <v>86.67</v>
      </c>
      <c r="AF144" s="113">
        <f t="shared" si="99"/>
        <v>3</v>
      </c>
      <c r="AG144" s="113" t="str">
        <f t="shared" si="100"/>
        <v>Y</v>
      </c>
      <c r="AH144" s="113">
        <f t="shared" si="89"/>
        <v>12</v>
      </c>
      <c r="AI144" s="113">
        <f t="shared" si="90"/>
        <v>15</v>
      </c>
      <c r="AJ144" s="113">
        <f t="shared" si="101"/>
        <v>80</v>
      </c>
      <c r="AK144" s="113">
        <f t="shared" si="102"/>
        <v>3</v>
      </c>
      <c r="AL144" s="113" t="str">
        <f t="shared" si="103"/>
        <v>Y</v>
      </c>
      <c r="AM144" s="113">
        <f t="shared" si="91"/>
        <v>9</v>
      </c>
      <c r="AN144" s="113">
        <f t="shared" si="92"/>
        <v>10</v>
      </c>
      <c r="AO144" s="113">
        <f t="shared" si="104"/>
        <v>90</v>
      </c>
      <c r="AP144" s="113">
        <f t="shared" si="105"/>
        <v>3</v>
      </c>
      <c r="AQ144" s="113" t="str">
        <f t="shared" si="106"/>
        <v>Y</v>
      </c>
      <c r="AR144" s="113">
        <f t="shared" si="93"/>
        <v>17</v>
      </c>
      <c r="AS144" s="113">
        <f t="shared" si="94"/>
        <v>17</v>
      </c>
      <c r="AT144" s="113">
        <f t="shared" si="107"/>
        <v>100</v>
      </c>
      <c r="AU144" s="113">
        <f t="shared" si="108"/>
        <v>3</v>
      </c>
      <c r="AV144" s="113" t="str">
        <f t="shared" si="109"/>
        <v>Y</v>
      </c>
    </row>
    <row r="145" spans="1:48" s="70" customFormat="1" x14ac:dyDescent="0.25">
      <c r="A145" s="214">
        <v>130</v>
      </c>
      <c r="B145" s="215">
        <v>2200820100128</v>
      </c>
      <c r="C145" s="227" t="s">
        <v>244</v>
      </c>
      <c r="D145" s="221">
        <v>2</v>
      </c>
      <c r="E145" s="221">
        <v>3</v>
      </c>
      <c r="F145" s="221">
        <v>2</v>
      </c>
      <c r="G145" s="221">
        <v>4</v>
      </c>
      <c r="H145" s="221">
        <v>4</v>
      </c>
      <c r="I145" s="222">
        <v>4</v>
      </c>
      <c r="J145" s="23"/>
      <c r="K145" s="221">
        <v>2</v>
      </c>
      <c r="L145" s="221">
        <v>3</v>
      </c>
      <c r="M145" s="221">
        <v>3</v>
      </c>
      <c r="N145" s="221">
        <v>4</v>
      </c>
      <c r="O145" s="221">
        <v>4</v>
      </c>
      <c r="P145" s="225">
        <v>4</v>
      </c>
      <c r="Q145" s="23"/>
      <c r="R145" s="113">
        <v>9</v>
      </c>
      <c r="S145" s="113">
        <v>10</v>
      </c>
      <c r="T145" s="113">
        <v>10</v>
      </c>
      <c r="U145" s="113">
        <v>8</v>
      </c>
      <c r="V145" s="113">
        <v>10</v>
      </c>
      <c r="W145" s="62"/>
      <c r="X145" s="113">
        <f t="shared" ref="X145" si="110">SUMIFS(D145:V145,$D$13:$V$13,"=CO1")</f>
        <v>15</v>
      </c>
      <c r="Y145" s="113">
        <f t="shared" ref="Y145" si="111">(SUMIFS($D$15:$V$15,$D$13:$V$13,"=CO1")-SUMIFS($D$15:$V$15,$D$13:$V$13,"=CO1",D145:V145,""))</f>
        <v>15</v>
      </c>
      <c r="Z145" s="113">
        <f t="shared" ref="Z145" si="112">IF(Y145,ROUND((X145/Y145)*100,2),"")</f>
        <v>100</v>
      </c>
      <c r="AA145" s="113">
        <f t="shared" ref="AA145" si="113">IF(Z145&gt;=60,3,IF(Z145&gt;=40,2,1))</f>
        <v>3</v>
      </c>
      <c r="AB145" s="113" t="str">
        <f t="shared" ref="AB145" si="114">IF(AA145=3,"Y","N")</f>
        <v>Y</v>
      </c>
      <c r="AC145" s="113">
        <f t="shared" ref="AC145" si="115">SUMIFS(D145:V145,$D$13:$V$13,"=CO2")</f>
        <v>17</v>
      </c>
      <c r="AD145" s="113">
        <f t="shared" ref="AD145" si="116">(SUMIFS($D$15:$V$15,$D$13:$V$13,"=CO2")-SUMIFS($D$15:$V$15,$D$13:$V$13,"=CO2",D145:V145,""))</f>
        <v>15</v>
      </c>
      <c r="AE145" s="113">
        <f t="shared" ref="AE145" si="117">IF(AD145,ROUND((AC145/AD145)*100,2),"")</f>
        <v>113.33</v>
      </c>
      <c r="AF145" s="113">
        <f t="shared" ref="AF145" si="118">IF(AE145&gt;=60,3,IF(AE145&gt;=40,2,1))</f>
        <v>3</v>
      </c>
      <c r="AG145" s="113" t="str">
        <f t="shared" ref="AG145" si="119">IF(AF145=3,"Y","N")</f>
        <v>Y</v>
      </c>
      <c r="AH145" s="113">
        <f t="shared" ref="AH145" si="120">SUMIFS(D145:V145,$D$13:$V$13,"=CO3")</f>
        <v>16</v>
      </c>
      <c r="AI145" s="113">
        <f t="shared" ref="AI145" si="121">(SUMIFS($D$15:$V$15,$D$13:$V$13,"=CO3")-SUMIFS($D$15:$V$15,$D$13:$V$13,"=CO3",D145:V145,""))</f>
        <v>15</v>
      </c>
      <c r="AJ145" s="113">
        <f t="shared" ref="AJ145" si="122">IF(AI145,ROUND((AH145/AI145)*100,2),"")</f>
        <v>106.67</v>
      </c>
      <c r="AK145" s="113">
        <f t="shared" ref="AK145" si="123">IF(AJ145&gt;=60,3,IF(AJ145&gt;=40,2,1))</f>
        <v>3</v>
      </c>
      <c r="AL145" s="113" t="str">
        <f t="shared" ref="AL145" si="124">IF(AK145=3,"Y","N")</f>
        <v>Y</v>
      </c>
      <c r="AM145" s="113">
        <f t="shared" ref="AM145" si="125">SUMIFS(D145:V145,$D$13:$V$13,"=CO4")</f>
        <v>14</v>
      </c>
      <c r="AN145" s="113">
        <f t="shared" ref="AN145" si="126">(SUMIFS($D$15:$V$15,$D$13:$V$13,"=CO4")-SUMIFS($D$15:$V$15,$D$13:$V$13,"=CO4",D145:V145,""))</f>
        <v>15</v>
      </c>
      <c r="AO145" s="113">
        <f t="shared" ref="AO145" si="127">IF(AN145,ROUND((AM145/AN145)*100,2),"")</f>
        <v>93.33</v>
      </c>
      <c r="AP145" s="113">
        <f t="shared" ref="AP145" si="128">IF(AO145&gt;=60,3,IF(AO145&gt;=40,2,1))</f>
        <v>3</v>
      </c>
      <c r="AQ145" s="113" t="str">
        <f t="shared" ref="AQ145" si="129">IF(AP145=3,"Y","N")</f>
        <v>Y</v>
      </c>
      <c r="AR145" s="113">
        <f t="shared" ref="AR145" si="130">SUMIFS(D145:V145,$D$13:$V$13,"=CO5")</f>
        <v>24</v>
      </c>
      <c r="AS145" s="113">
        <f t="shared" ref="AS145" si="131">(SUMIFS($D$15:$V$15,$D$13:$V$13,"=CO5")-SUMIFS($D$15:$V$15,$D$13:$V$13,"=CO5",D145:V145,""))</f>
        <v>20</v>
      </c>
      <c r="AT145" s="113">
        <f t="shared" ref="AT145" si="132">IF(AS145,ROUND((AR145/AS145)*100,2),"")</f>
        <v>120</v>
      </c>
      <c r="AU145" s="113">
        <f t="shared" ref="AU145" si="133">IF(AT145&gt;=60,3,IF(AT145&gt;=40,2,1))</f>
        <v>3</v>
      </c>
      <c r="AV145" s="113" t="str">
        <f t="shared" ref="AV145" si="134">IF(AU145=3,"Y","N")</f>
        <v>Y</v>
      </c>
    </row>
    <row r="146" spans="1:48" s="70" customFormat="1" x14ac:dyDescent="0.25">
      <c r="A146" s="214">
        <v>131</v>
      </c>
      <c r="B146" s="215">
        <v>2100820100073</v>
      </c>
      <c r="C146" s="227" t="s">
        <v>245</v>
      </c>
      <c r="D146" s="221"/>
      <c r="E146" s="221"/>
      <c r="F146" s="221"/>
      <c r="G146" s="221"/>
      <c r="H146" s="221"/>
      <c r="I146" s="222"/>
      <c r="J146" s="23"/>
      <c r="K146" s="221">
        <v>2</v>
      </c>
      <c r="L146" s="221"/>
      <c r="M146" s="221"/>
      <c r="N146" s="221"/>
      <c r="O146" s="221"/>
      <c r="P146" s="225"/>
      <c r="Q146" s="23"/>
      <c r="R146" s="113">
        <v>9</v>
      </c>
      <c r="S146" s="113">
        <v>9</v>
      </c>
      <c r="T146" s="113">
        <v>8</v>
      </c>
      <c r="U146" s="113">
        <v>9</v>
      </c>
      <c r="V146" s="113">
        <v>8</v>
      </c>
      <c r="W146" s="62"/>
      <c r="X146" s="113">
        <f t="shared" si="85"/>
        <v>9</v>
      </c>
      <c r="Y146" s="113">
        <f t="shared" si="86"/>
        <v>10</v>
      </c>
      <c r="Z146" s="113">
        <f t="shared" si="95"/>
        <v>90</v>
      </c>
      <c r="AA146" s="113">
        <f t="shared" si="96"/>
        <v>3</v>
      </c>
      <c r="AB146" s="113" t="str">
        <f t="shared" si="97"/>
        <v>Y</v>
      </c>
      <c r="AC146" s="113">
        <f t="shared" si="87"/>
        <v>9</v>
      </c>
      <c r="AD146" s="113">
        <f t="shared" si="88"/>
        <v>10</v>
      </c>
      <c r="AE146" s="113">
        <f t="shared" si="98"/>
        <v>90</v>
      </c>
      <c r="AF146" s="113">
        <f t="shared" si="99"/>
        <v>3</v>
      </c>
      <c r="AG146" s="113" t="str">
        <f t="shared" si="100"/>
        <v>Y</v>
      </c>
      <c r="AH146" s="113">
        <f t="shared" si="89"/>
        <v>10</v>
      </c>
      <c r="AI146" s="113">
        <f t="shared" si="90"/>
        <v>12</v>
      </c>
      <c r="AJ146" s="113">
        <f t="shared" si="101"/>
        <v>83.33</v>
      </c>
      <c r="AK146" s="113">
        <f t="shared" si="102"/>
        <v>3</v>
      </c>
      <c r="AL146" s="113" t="str">
        <f t="shared" si="103"/>
        <v>Y</v>
      </c>
      <c r="AM146" s="113">
        <f t="shared" si="91"/>
        <v>9</v>
      </c>
      <c r="AN146" s="113">
        <f t="shared" si="92"/>
        <v>10</v>
      </c>
      <c r="AO146" s="113">
        <f t="shared" si="104"/>
        <v>90</v>
      </c>
      <c r="AP146" s="113">
        <f t="shared" si="105"/>
        <v>3</v>
      </c>
      <c r="AQ146" s="113" t="str">
        <f t="shared" si="106"/>
        <v>Y</v>
      </c>
      <c r="AR146" s="113">
        <f t="shared" si="93"/>
        <v>8</v>
      </c>
      <c r="AS146" s="113">
        <f t="shared" si="94"/>
        <v>10</v>
      </c>
      <c r="AT146" s="113">
        <f t="shared" si="107"/>
        <v>80</v>
      </c>
      <c r="AU146" s="113">
        <f t="shared" si="108"/>
        <v>3</v>
      </c>
      <c r="AV146" s="113" t="str">
        <f t="shared" si="109"/>
        <v>Y</v>
      </c>
    </row>
    <row r="147" spans="1:48" s="70" customFormat="1" x14ac:dyDescent="0.25">
      <c r="A147" s="214">
        <v>132</v>
      </c>
      <c r="B147" s="215">
        <v>2100820100074</v>
      </c>
      <c r="C147" s="227" t="s">
        <v>246</v>
      </c>
      <c r="D147" s="221"/>
      <c r="E147" s="221"/>
      <c r="F147" s="221"/>
      <c r="G147" s="221"/>
      <c r="H147" s="221"/>
      <c r="I147" s="222"/>
      <c r="J147" s="23"/>
      <c r="K147" s="221"/>
      <c r="L147" s="221">
        <v>1</v>
      </c>
      <c r="M147" s="221"/>
      <c r="N147" s="221"/>
      <c r="O147" s="221">
        <v>2</v>
      </c>
      <c r="P147" s="225"/>
      <c r="Q147" s="23"/>
      <c r="R147" s="113">
        <v>10</v>
      </c>
      <c r="S147" s="113">
        <v>10</v>
      </c>
      <c r="T147" s="113">
        <v>10</v>
      </c>
      <c r="U147" s="113">
        <v>10</v>
      </c>
      <c r="V147" s="113">
        <v>8</v>
      </c>
      <c r="W147" s="62"/>
      <c r="X147" s="113">
        <f t="shared" si="85"/>
        <v>10</v>
      </c>
      <c r="Y147" s="113">
        <f t="shared" si="86"/>
        <v>10</v>
      </c>
      <c r="Z147" s="113">
        <f t="shared" si="95"/>
        <v>100</v>
      </c>
      <c r="AA147" s="113">
        <f t="shared" si="96"/>
        <v>3</v>
      </c>
      <c r="AB147" s="113" t="str">
        <f t="shared" si="97"/>
        <v>Y</v>
      </c>
      <c r="AC147" s="113">
        <f t="shared" si="87"/>
        <v>10</v>
      </c>
      <c r="AD147" s="113">
        <f t="shared" si="88"/>
        <v>10</v>
      </c>
      <c r="AE147" s="113">
        <f t="shared" si="98"/>
        <v>100</v>
      </c>
      <c r="AF147" s="113">
        <f t="shared" si="99"/>
        <v>3</v>
      </c>
      <c r="AG147" s="113" t="str">
        <f t="shared" si="100"/>
        <v>Y</v>
      </c>
      <c r="AH147" s="113">
        <f t="shared" si="89"/>
        <v>10</v>
      </c>
      <c r="AI147" s="113">
        <f t="shared" si="90"/>
        <v>10</v>
      </c>
      <c r="AJ147" s="113">
        <f t="shared" si="101"/>
        <v>100</v>
      </c>
      <c r="AK147" s="113">
        <f t="shared" si="102"/>
        <v>3</v>
      </c>
      <c r="AL147" s="113" t="str">
        <f t="shared" si="103"/>
        <v>Y</v>
      </c>
      <c r="AM147" s="113">
        <f t="shared" si="91"/>
        <v>10</v>
      </c>
      <c r="AN147" s="113">
        <f t="shared" si="92"/>
        <v>10</v>
      </c>
      <c r="AO147" s="113">
        <f t="shared" si="104"/>
        <v>100</v>
      </c>
      <c r="AP147" s="113">
        <f t="shared" si="105"/>
        <v>3</v>
      </c>
      <c r="AQ147" s="113" t="str">
        <f t="shared" si="106"/>
        <v>Y</v>
      </c>
      <c r="AR147" s="113">
        <f t="shared" si="93"/>
        <v>11</v>
      </c>
      <c r="AS147" s="113">
        <f t="shared" si="94"/>
        <v>15</v>
      </c>
      <c r="AT147" s="113">
        <f t="shared" si="107"/>
        <v>73.33</v>
      </c>
      <c r="AU147" s="113">
        <f t="shared" si="108"/>
        <v>3</v>
      </c>
      <c r="AV147" s="113" t="str">
        <f t="shared" si="109"/>
        <v>Y</v>
      </c>
    </row>
    <row r="148" spans="1:48" s="70" customFormat="1" x14ac:dyDescent="0.25">
      <c r="A148" s="214">
        <v>133</v>
      </c>
      <c r="B148" s="215">
        <v>2100820100079</v>
      </c>
      <c r="C148" s="227" t="s">
        <v>247</v>
      </c>
      <c r="D148" s="221"/>
      <c r="E148" s="221"/>
      <c r="F148" s="221"/>
      <c r="G148" s="221"/>
      <c r="H148" s="221"/>
      <c r="I148" s="222"/>
      <c r="J148" s="23"/>
      <c r="K148" s="221"/>
      <c r="L148" s="221">
        <v>1</v>
      </c>
      <c r="M148" s="221"/>
      <c r="N148" s="221"/>
      <c r="O148" s="221">
        <v>2</v>
      </c>
      <c r="P148" s="225"/>
      <c r="Q148" s="23"/>
      <c r="R148" s="113">
        <v>9</v>
      </c>
      <c r="S148" s="113">
        <v>10</v>
      </c>
      <c r="T148" s="113">
        <v>10</v>
      </c>
      <c r="U148" s="113">
        <v>9</v>
      </c>
      <c r="V148" s="113">
        <v>8</v>
      </c>
      <c r="W148" s="62"/>
      <c r="X148" s="113">
        <f t="shared" si="85"/>
        <v>9</v>
      </c>
      <c r="Y148" s="113">
        <f t="shared" si="86"/>
        <v>10</v>
      </c>
      <c r="Z148" s="113">
        <f t="shared" si="95"/>
        <v>90</v>
      </c>
      <c r="AA148" s="113">
        <f t="shared" si="96"/>
        <v>3</v>
      </c>
      <c r="AB148" s="113" t="str">
        <f t="shared" si="97"/>
        <v>Y</v>
      </c>
      <c r="AC148" s="113">
        <f t="shared" si="87"/>
        <v>10</v>
      </c>
      <c r="AD148" s="113">
        <f t="shared" si="88"/>
        <v>10</v>
      </c>
      <c r="AE148" s="113">
        <f t="shared" si="98"/>
        <v>100</v>
      </c>
      <c r="AF148" s="113">
        <f t="shared" si="99"/>
        <v>3</v>
      </c>
      <c r="AG148" s="113" t="str">
        <f t="shared" si="100"/>
        <v>Y</v>
      </c>
      <c r="AH148" s="113">
        <f t="shared" si="89"/>
        <v>10</v>
      </c>
      <c r="AI148" s="113">
        <f t="shared" si="90"/>
        <v>10</v>
      </c>
      <c r="AJ148" s="113">
        <f t="shared" si="101"/>
        <v>100</v>
      </c>
      <c r="AK148" s="113">
        <f t="shared" si="102"/>
        <v>3</v>
      </c>
      <c r="AL148" s="113" t="str">
        <f t="shared" si="103"/>
        <v>Y</v>
      </c>
      <c r="AM148" s="113">
        <f t="shared" si="91"/>
        <v>9</v>
      </c>
      <c r="AN148" s="113">
        <f t="shared" si="92"/>
        <v>10</v>
      </c>
      <c r="AO148" s="113">
        <f t="shared" si="104"/>
        <v>90</v>
      </c>
      <c r="AP148" s="113">
        <f t="shared" si="105"/>
        <v>3</v>
      </c>
      <c r="AQ148" s="113" t="str">
        <f t="shared" si="106"/>
        <v>Y</v>
      </c>
      <c r="AR148" s="113">
        <f t="shared" si="93"/>
        <v>11</v>
      </c>
      <c r="AS148" s="113">
        <f t="shared" si="94"/>
        <v>15</v>
      </c>
      <c r="AT148" s="113">
        <f t="shared" si="107"/>
        <v>73.33</v>
      </c>
      <c r="AU148" s="113">
        <f t="shared" si="108"/>
        <v>3</v>
      </c>
      <c r="AV148" s="113" t="str">
        <f t="shared" si="109"/>
        <v>Y</v>
      </c>
    </row>
    <row r="149" spans="1:48" s="70" customFormat="1" x14ac:dyDescent="0.25">
      <c r="A149" s="214">
        <v>134</v>
      </c>
      <c r="B149" s="215" t="s">
        <v>305</v>
      </c>
      <c r="C149" s="227" t="s">
        <v>248</v>
      </c>
      <c r="D149" s="221">
        <v>2</v>
      </c>
      <c r="E149" s="221">
        <v>3</v>
      </c>
      <c r="F149" s="221">
        <v>3</v>
      </c>
      <c r="G149" s="221">
        <v>4</v>
      </c>
      <c r="H149" s="221">
        <v>3</v>
      </c>
      <c r="I149" s="222"/>
      <c r="J149" s="23"/>
      <c r="K149" s="217">
        <v>2</v>
      </c>
      <c r="L149" s="217"/>
      <c r="M149" s="217">
        <v>2</v>
      </c>
      <c r="N149" s="217">
        <v>4</v>
      </c>
      <c r="O149" s="217">
        <v>1</v>
      </c>
      <c r="P149" s="217">
        <v>2</v>
      </c>
      <c r="Q149" s="23"/>
      <c r="R149" s="113">
        <v>9</v>
      </c>
      <c r="S149" s="113">
        <v>9</v>
      </c>
      <c r="T149" s="113">
        <v>9</v>
      </c>
      <c r="U149" s="113">
        <v>10</v>
      </c>
      <c r="V149" s="113">
        <v>10</v>
      </c>
      <c r="W149" s="62"/>
      <c r="X149" s="113">
        <f t="shared" ref="X149:X208" si="135">SUMIFS(D149:V149,$D$13:$V$13,"=CO1")</f>
        <v>15</v>
      </c>
      <c r="Y149" s="113">
        <f t="shared" ref="Y149:Y208" si="136">(SUMIFS($D$15:$V$15,$D$13:$V$13,"=CO1")-SUMIFS($D$15:$V$15,$D$13:$V$13,"=CO1",D149:V149,""))</f>
        <v>15</v>
      </c>
      <c r="Z149" s="113">
        <f t="shared" ref="Z149:Z208" si="137">IF(Y149,ROUND((X149/Y149)*100,2),"")</f>
        <v>100</v>
      </c>
      <c r="AA149" s="113">
        <f t="shared" ref="AA149:AA208" si="138">IF(Z149&gt;=60,3,IF(Z149&gt;=40,2,1))</f>
        <v>3</v>
      </c>
      <c r="AB149" s="113" t="str">
        <f t="shared" ref="AB149:AB208" si="139">IF(AA149=3,"Y","N")</f>
        <v>Y</v>
      </c>
      <c r="AC149" s="113">
        <f t="shared" ref="AC149:AC208" si="140">SUMIFS(D149:V149,$D$13:$V$13,"=CO2")</f>
        <v>15</v>
      </c>
      <c r="AD149" s="113">
        <f t="shared" ref="AD149:AD208" si="141">(SUMIFS($D$15:$V$15,$D$13:$V$13,"=CO2")-SUMIFS($D$15:$V$15,$D$13:$V$13,"=CO2",D149:V149,""))</f>
        <v>15</v>
      </c>
      <c r="AE149" s="113">
        <f t="shared" ref="AE149:AE208" si="142">IF(AD149,ROUND((AC149/AD149)*100,2),"")</f>
        <v>100</v>
      </c>
      <c r="AF149" s="113">
        <f t="shared" ref="AF149:AF208" si="143">IF(AE149&gt;=60,3,IF(AE149&gt;=40,2,1))</f>
        <v>3</v>
      </c>
      <c r="AG149" s="113" t="str">
        <f t="shared" ref="AG149:AG208" si="144">IF(AF149=3,"Y","N")</f>
        <v>Y</v>
      </c>
      <c r="AH149" s="113">
        <f t="shared" ref="AH149:AH208" si="145">SUMIFS(D149:V149,$D$13:$V$13,"=CO3")</f>
        <v>15</v>
      </c>
      <c r="AI149" s="113">
        <f t="shared" ref="AI149:AI208" si="146">(SUMIFS($D$15:$V$15,$D$13:$V$13,"=CO3")-SUMIFS($D$15:$V$15,$D$13:$V$13,"=CO3",D149:V149,""))</f>
        <v>15</v>
      </c>
      <c r="AJ149" s="113">
        <f t="shared" ref="AJ149:AJ208" si="147">IF(AI149,ROUND((AH149/AI149)*100,2),"")</f>
        <v>100</v>
      </c>
      <c r="AK149" s="113">
        <f t="shared" ref="AK149:AK208" si="148">IF(AJ149&gt;=60,3,IF(AJ149&gt;=40,2,1))</f>
        <v>3</v>
      </c>
      <c r="AL149" s="113" t="str">
        <f t="shared" ref="AL149:AL208" si="149">IF(AK149=3,"Y","N")</f>
        <v>Y</v>
      </c>
      <c r="AM149" s="113">
        <f t="shared" ref="AM149:AM208" si="150">SUMIFS(D149:V149,$D$13:$V$13,"=CO4")</f>
        <v>13</v>
      </c>
      <c r="AN149" s="113">
        <f t="shared" ref="AN149:AN208" si="151">(SUMIFS($D$15:$V$15,$D$13:$V$13,"=CO4")-SUMIFS($D$15:$V$15,$D$13:$V$13,"=CO4",D149:V149,""))</f>
        <v>12</v>
      </c>
      <c r="AO149" s="113">
        <f t="shared" ref="AO149:AO208" si="152">IF(AN149,ROUND((AM149/AN149)*100,2),"")</f>
        <v>108.33</v>
      </c>
      <c r="AP149" s="113">
        <f t="shared" ref="AP149:AP208" si="153">IF(AO149&gt;=60,3,IF(AO149&gt;=40,2,1))</f>
        <v>3</v>
      </c>
      <c r="AQ149" s="113" t="str">
        <f t="shared" ref="AQ149:AQ208" si="154">IF(AP149=3,"Y","N")</f>
        <v>Y</v>
      </c>
      <c r="AR149" s="113">
        <f t="shared" ref="AR149:AR208" si="155">SUMIFS(D149:V149,$D$13:$V$13,"=CO5")</f>
        <v>15</v>
      </c>
      <c r="AS149" s="113">
        <f t="shared" ref="AS149:AS208" si="156">(SUMIFS($D$15:$V$15,$D$13:$V$13,"=CO5")-SUMIFS($D$15:$V$15,$D$13:$V$13,"=CO5",D149:V149,""))</f>
        <v>18</v>
      </c>
      <c r="AT149" s="113">
        <f t="shared" ref="AT149:AT208" si="157">IF(AS149,ROUND((AR149/AS149)*100,2),"")</f>
        <v>83.33</v>
      </c>
      <c r="AU149" s="113">
        <f t="shared" ref="AU149:AU208" si="158">IF(AT149&gt;=60,3,IF(AT149&gt;=40,2,1))</f>
        <v>3</v>
      </c>
      <c r="AV149" s="113" t="str">
        <f t="shared" ref="AV149:AV208" si="159">IF(AU149=3,"Y","N")</f>
        <v>Y</v>
      </c>
    </row>
    <row r="150" spans="1:48" s="70" customFormat="1" x14ac:dyDescent="0.25">
      <c r="A150" s="214">
        <v>135</v>
      </c>
      <c r="B150" s="215" t="s">
        <v>305</v>
      </c>
      <c r="C150" s="227" t="s">
        <v>249</v>
      </c>
      <c r="D150" s="221">
        <v>2</v>
      </c>
      <c r="E150" s="221">
        <v>3</v>
      </c>
      <c r="F150" s="221">
        <v>3</v>
      </c>
      <c r="G150" s="221">
        <v>3</v>
      </c>
      <c r="H150" s="221">
        <v>4</v>
      </c>
      <c r="I150" s="222">
        <v>4</v>
      </c>
      <c r="J150" s="23"/>
      <c r="K150" s="217">
        <v>1</v>
      </c>
      <c r="L150" s="217">
        <v>3</v>
      </c>
      <c r="M150" s="217">
        <v>2</v>
      </c>
      <c r="N150" s="217">
        <v>4</v>
      </c>
      <c r="O150" s="217"/>
      <c r="P150" s="217">
        <v>4</v>
      </c>
      <c r="Q150" s="23"/>
      <c r="R150" s="113">
        <v>10</v>
      </c>
      <c r="S150" s="113">
        <v>10</v>
      </c>
      <c r="T150" s="113">
        <v>10</v>
      </c>
      <c r="U150" s="113">
        <v>10</v>
      </c>
      <c r="V150" s="113">
        <v>10</v>
      </c>
      <c r="W150" s="62"/>
      <c r="X150" s="113">
        <f t="shared" si="135"/>
        <v>15</v>
      </c>
      <c r="Y150" s="113">
        <f t="shared" si="136"/>
        <v>15</v>
      </c>
      <c r="Z150" s="113">
        <f t="shared" si="137"/>
        <v>100</v>
      </c>
      <c r="AA150" s="113">
        <f t="shared" si="138"/>
        <v>3</v>
      </c>
      <c r="AB150" s="113" t="str">
        <f t="shared" si="139"/>
        <v>Y</v>
      </c>
      <c r="AC150" s="113">
        <f t="shared" si="140"/>
        <v>17</v>
      </c>
      <c r="AD150" s="113">
        <f t="shared" si="141"/>
        <v>15</v>
      </c>
      <c r="AE150" s="113">
        <f t="shared" si="142"/>
        <v>113.33</v>
      </c>
      <c r="AF150" s="113">
        <f t="shared" si="143"/>
        <v>3</v>
      </c>
      <c r="AG150" s="113" t="str">
        <f t="shared" si="144"/>
        <v>Y</v>
      </c>
      <c r="AH150" s="113">
        <f t="shared" si="145"/>
        <v>15</v>
      </c>
      <c r="AI150" s="113">
        <f t="shared" si="146"/>
        <v>15</v>
      </c>
      <c r="AJ150" s="113">
        <f t="shared" si="147"/>
        <v>100</v>
      </c>
      <c r="AK150" s="113">
        <f t="shared" si="148"/>
        <v>3</v>
      </c>
      <c r="AL150" s="113" t="str">
        <f t="shared" si="149"/>
        <v>Y</v>
      </c>
      <c r="AM150" s="113">
        <f t="shared" si="150"/>
        <v>17</v>
      </c>
      <c r="AN150" s="113">
        <f t="shared" si="151"/>
        <v>15</v>
      </c>
      <c r="AO150" s="113">
        <f t="shared" si="152"/>
        <v>113.33</v>
      </c>
      <c r="AP150" s="113">
        <f t="shared" si="153"/>
        <v>3</v>
      </c>
      <c r="AQ150" s="113" t="str">
        <f t="shared" si="154"/>
        <v>Y</v>
      </c>
      <c r="AR150" s="113">
        <f t="shared" si="155"/>
        <v>19</v>
      </c>
      <c r="AS150" s="113">
        <f t="shared" si="156"/>
        <v>17</v>
      </c>
      <c r="AT150" s="113">
        <f t="shared" si="157"/>
        <v>111.76</v>
      </c>
      <c r="AU150" s="113">
        <f t="shared" si="158"/>
        <v>3</v>
      </c>
      <c r="AV150" s="113" t="str">
        <f t="shared" si="159"/>
        <v>Y</v>
      </c>
    </row>
    <row r="151" spans="1:48" s="70" customFormat="1" x14ac:dyDescent="0.25">
      <c r="A151" s="214">
        <v>136</v>
      </c>
      <c r="B151" s="215" t="s">
        <v>305</v>
      </c>
      <c r="C151" s="227" t="s">
        <v>250</v>
      </c>
      <c r="D151" s="221"/>
      <c r="E151" s="221">
        <v>3</v>
      </c>
      <c r="F151" s="221">
        <v>3</v>
      </c>
      <c r="G151" s="221">
        <v>2</v>
      </c>
      <c r="H151" s="221">
        <v>2</v>
      </c>
      <c r="I151" s="222">
        <v>2</v>
      </c>
      <c r="J151" s="23"/>
      <c r="K151" s="217">
        <v>1</v>
      </c>
      <c r="L151" s="217">
        <v>3</v>
      </c>
      <c r="M151" s="217">
        <v>2</v>
      </c>
      <c r="N151" s="217">
        <v>4</v>
      </c>
      <c r="O151" s="217">
        <v>2</v>
      </c>
      <c r="P151" s="217">
        <v>1</v>
      </c>
      <c r="Q151" s="23"/>
      <c r="R151" s="113">
        <v>10</v>
      </c>
      <c r="S151" s="113">
        <v>10</v>
      </c>
      <c r="T151" s="113">
        <v>9</v>
      </c>
      <c r="U151" s="113">
        <v>10</v>
      </c>
      <c r="V151" s="113">
        <v>8</v>
      </c>
      <c r="W151" s="62"/>
      <c r="X151" s="113">
        <f t="shared" si="135"/>
        <v>12</v>
      </c>
      <c r="Y151" s="113">
        <f t="shared" si="136"/>
        <v>13</v>
      </c>
      <c r="Z151" s="113">
        <f t="shared" si="137"/>
        <v>92.31</v>
      </c>
      <c r="AA151" s="113">
        <f t="shared" si="138"/>
        <v>3</v>
      </c>
      <c r="AB151" s="113" t="str">
        <f t="shared" si="139"/>
        <v>Y</v>
      </c>
      <c r="AC151" s="113">
        <f t="shared" si="140"/>
        <v>15</v>
      </c>
      <c r="AD151" s="113">
        <f t="shared" si="141"/>
        <v>15</v>
      </c>
      <c r="AE151" s="113">
        <f t="shared" si="142"/>
        <v>100</v>
      </c>
      <c r="AF151" s="113">
        <f t="shared" si="143"/>
        <v>3</v>
      </c>
      <c r="AG151" s="113" t="str">
        <f t="shared" si="144"/>
        <v>Y</v>
      </c>
      <c r="AH151" s="113">
        <f t="shared" si="145"/>
        <v>14</v>
      </c>
      <c r="AI151" s="113">
        <f t="shared" si="146"/>
        <v>15</v>
      </c>
      <c r="AJ151" s="113">
        <f t="shared" si="147"/>
        <v>93.33</v>
      </c>
      <c r="AK151" s="113">
        <f t="shared" si="148"/>
        <v>3</v>
      </c>
      <c r="AL151" s="113" t="str">
        <f t="shared" si="149"/>
        <v>Y</v>
      </c>
      <c r="AM151" s="113">
        <f t="shared" si="150"/>
        <v>15</v>
      </c>
      <c r="AN151" s="113">
        <f t="shared" si="151"/>
        <v>15</v>
      </c>
      <c r="AO151" s="113">
        <f t="shared" si="152"/>
        <v>100</v>
      </c>
      <c r="AP151" s="113">
        <f t="shared" si="153"/>
        <v>3</v>
      </c>
      <c r="AQ151" s="113" t="str">
        <f t="shared" si="154"/>
        <v>Y</v>
      </c>
      <c r="AR151" s="113">
        <f t="shared" si="155"/>
        <v>16</v>
      </c>
      <c r="AS151" s="113">
        <f t="shared" si="156"/>
        <v>20</v>
      </c>
      <c r="AT151" s="113">
        <f t="shared" si="157"/>
        <v>80</v>
      </c>
      <c r="AU151" s="113">
        <f t="shared" si="158"/>
        <v>3</v>
      </c>
      <c r="AV151" s="113" t="str">
        <f t="shared" si="159"/>
        <v>Y</v>
      </c>
    </row>
    <row r="152" spans="1:48" s="70" customFormat="1" x14ac:dyDescent="0.25">
      <c r="A152" s="214">
        <v>137</v>
      </c>
      <c r="B152" s="215">
        <v>2200820100130</v>
      </c>
      <c r="C152" s="227" t="s">
        <v>251</v>
      </c>
      <c r="D152" s="221">
        <v>1</v>
      </c>
      <c r="E152" s="221">
        <v>3</v>
      </c>
      <c r="F152" s="221">
        <v>3</v>
      </c>
      <c r="G152" s="221">
        <v>3</v>
      </c>
      <c r="H152" s="221">
        <v>4</v>
      </c>
      <c r="I152" s="222">
        <v>4</v>
      </c>
      <c r="J152" s="23"/>
      <c r="K152" s="217">
        <v>0</v>
      </c>
      <c r="L152" s="217"/>
      <c r="M152" s="217">
        <v>2</v>
      </c>
      <c r="N152" s="217">
        <v>4</v>
      </c>
      <c r="O152" s="217">
        <v>3</v>
      </c>
      <c r="P152" s="217">
        <v>3</v>
      </c>
      <c r="Q152" s="23"/>
      <c r="R152" s="113">
        <v>9</v>
      </c>
      <c r="S152" s="113">
        <v>10</v>
      </c>
      <c r="T152" s="113">
        <v>9</v>
      </c>
      <c r="U152" s="113">
        <v>9</v>
      </c>
      <c r="V152" s="113">
        <v>10</v>
      </c>
      <c r="W152" s="62"/>
      <c r="X152" s="113">
        <f t="shared" si="135"/>
        <v>13</v>
      </c>
      <c r="Y152" s="113">
        <f t="shared" si="136"/>
        <v>15</v>
      </c>
      <c r="Z152" s="113">
        <f t="shared" si="137"/>
        <v>86.67</v>
      </c>
      <c r="AA152" s="113">
        <f t="shared" si="138"/>
        <v>3</v>
      </c>
      <c r="AB152" s="113" t="str">
        <f t="shared" si="139"/>
        <v>Y</v>
      </c>
      <c r="AC152" s="113">
        <f t="shared" si="140"/>
        <v>17</v>
      </c>
      <c r="AD152" s="113">
        <f t="shared" si="141"/>
        <v>15</v>
      </c>
      <c r="AE152" s="113">
        <f t="shared" si="142"/>
        <v>113.33</v>
      </c>
      <c r="AF152" s="113">
        <f t="shared" si="143"/>
        <v>3</v>
      </c>
      <c r="AG152" s="113" t="str">
        <f t="shared" si="144"/>
        <v>Y</v>
      </c>
      <c r="AH152" s="113">
        <f t="shared" si="145"/>
        <v>13</v>
      </c>
      <c r="AI152" s="113">
        <f t="shared" si="146"/>
        <v>15</v>
      </c>
      <c r="AJ152" s="113">
        <f t="shared" si="147"/>
        <v>86.67</v>
      </c>
      <c r="AK152" s="113">
        <f t="shared" si="148"/>
        <v>3</v>
      </c>
      <c r="AL152" s="113" t="str">
        <f t="shared" si="149"/>
        <v>Y</v>
      </c>
      <c r="AM152" s="113">
        <f t="shared" si="150"/>
        <v>16</v>
      </c>
      <c r="AN152" s="113">
        <f t="shared" si="151"/>
        <v>15</v>
      </c>
      <c r="AO152" s="113">
        <f t="shared" si="152"/>
        <v>106.67</v>
      </c>
      <c r="AP152" s="113">
        <f t="shared" si="153"/>
        <v>3</v>
      </c>
      <c r="AQ152" s="113" t="str">
        <f t="shared" si="154"/>
        <v>Y</v>
      </c>
      <c r="AR152" s="113">
        <f t="shared" si="155"/>
        <v>18</v>
      </c>
      <c r="AS152" s="113">
        <f t="shared" si="156"/>
        <v>18</v>
      </c>
      <c r="AT152" s="113">
        <f t="shared" si="157"/>
        <v>100</v>
      </c>
      <c r="AU152" s="113">
        <f t="shared" si="158"/>
        <v>3</v>
      </c>
      <c r="AV152" s="113" t="str">
        <f t="shared" si="159"/>
        <v>Y</v>
      </c>
    </row>
    <row r="153" spans="1:48" s="70" customFormat="1" x14ac:dyDescent="0.25">
      <c r="A153" s="214">
        <v>138</v>
      </c>
      <c r="B153" s="215">
        <v>2200820100131</v>
      </c>
      <c r="C153" s="227" t="s">
        <v>252</v>
      </c>
      <c r="D153" s="221">
        <v>1</v>
      </c>
      <c r="E153" s="221">
        <v>2</v>
      </c>
      <c r="F153" s="221">
        <v>3</v>
      </c>
      <c r="G153" s="221">
        <v>2</v>
      </c>
      <c r="H153" s="221">
        <v>4</v>
      </c>
      <c r="I153" s="222">
        <v>4</v>
      </c>
      <c r="J153" s="23"/>
      <c r="K153" s="217">
        <v>1</v>
      </c>
      <c r="L153" s="217">
        <v>3</v>
      </c>
      <c r="M153" s="217">
        <v>1</v>
      </c>
      <c r="N153" s="217">
        <v>4</v>
      </c>
      <c r="O153" s="217">
        <v>2</v>
      </c>
      <c r="P153" s="217">
        <v>2</v>
      </c>
      <c r="Q153" s="23"/>
      <c r="R153" s="113">
        <v>10</v>
      </c>
      <c r="S153" s="113">
        <v>10</v>
      </c>
      <c r="T153" s="113">
        <v>9</v>
      </c>
      <c r="U153" s="113">
        <v>9</v>
      </c>
      <c r="V153" s="113">
        <v>10</v>
      </c>
      <c r="W153" s="62"/>
      <c r="X153" s="113">
        <f t="shared" si="135"/>
        <v>13</v>
      </c>
      <c r="Y153" s="113">
        <f t="shared" si="136"/>
        <v>15</v>
      </c>
      <c r="Z153" s="113">
        <f t="shared" si="137"/>
        <v>86.67</v>
      </c>
      <c r="AA153" s="113">
        <f t="shared" si="138"/>
        <v>3</v>
      </c>
      <c r="AB153" s="113" t="str">
        <f t="shared" si="139"/>
        <v>Y</v>
      </c>
      <c r="AC153" s="113">
        <f t="shared" si="140"/>
        <v>16</v>
      </c>
      <c r="AD153" s="113">
        <f t="shared" si="141"/>
        <v>15</v>
      </c>
      <c r="AE153" s="113">
        <f t="shared" si="142"/>
        <v>106.67</v>
      </c>
      <c r="AF153" s="113">
        <f t="shared" si="143"/>
        <v>3</v>
      </c>
      <c r="AG153" s="113" t="str">
        <f t="shared" si="144"/>
        <v>Y</v>
      </c>
      <c r="AH153" s="113">
        <f t="shared" si="145"/>
        <v>14</v>
      </c>
      <c r="AI153" s="113">
        <f t="shared" si="146"/>
        <v>15</v>
      </c>
      <c r="AJ153" s="113">
        <f t="shared" si="147"/>
        <v>93.33</v>
      </c>
      <c r="AK153" s="113">
        <f t="shared" si="148"/>
        <v>3</v>
      </c>
      <c r="AL153" s="113" t="str">
        <f t="shared" si="149"/>
        <v>Y</v>
      </c>
      <c r="AM153" s="113">
        <f t="shared" si="150"/>
        <v>16</v>
      </c>
      <c r="AN153" s="113">
        <f t="shared" si="151"/>
        <v>15</v>
      </c>
      <c r="AO153" s="113">
        <f t="shared" si="152"/>
        <v>106.67</v>
      </c>
      <c r="AP153" s="113">
        <f t="shared" si="153"/>
        <v>3</v>
      </c>
      <c r="AQ153" s="113" t="str">
        <f t="shared" si="154"/>
        <v>Y</v>
      </c>
      <c r="AR153" s="113">
        <f t="shared" si="155"/>
        <v>18</v>
      </c>
      <c r="AS153" s="113">
        <f t="shared" si="156"/>
        <v>20</v>
      </c>
      <c r="AT153" s="113">
        <f t="shared" si="157"/>
        <v>90</v>
      </c>
      <c r="AU153" s="113">
        <f t="shared" si="158"/>
        <v>3</v>
      </c>
      <c r="AV153" s="113" t="str">
        <f t="shared" si="159"/>
        <v>Y</v>
      </c>
    </row>
    <row r="154" spans="1:48" s="70" customFormat="1" x14ac:dyDescent="0.25">
      <c r="A154" s="214">
        <v>139</v>
      </c>
      <c r="B154" s="215">
        <v>2200820100132</v>
      </c>
      <c r="C154" s="227" t="s">
        <v>253</v>
      </c>
      <c r="D154" s="221">
        <v>2</v>
      </c>
      <c r="E154" s="221"/>
      <c r="F154" s="221">
        <v>2</v>
      </c>
      <c r="G154" s="221">
        <v>3</v>
      </c>
      <c r="H154" s="221">
        <v>4</v>
      </c>
      <c r="I154" s="222">
        <v>3</v>
      </c>
      <c r="J154" s="23"/>
      <c r="K154" s="217">
        <v>1</v>
      </c>
      <c r="L154" s="217">
        <v>3</v>
      </c>
      <c r="M154" s="217">
        <v>2</v>
      </c>
      <c r="N154" s="217">
        <v>4</v>
      </c>
      <c r="O154" s="217">
        <v>4</v>
      </c>
      <c r="P154" s="217">
        <v>4</v>
      </c>
      <c r="Q154" s="23"/>
      <c r="R154" s="113">
        <v>9</v>
      </c>
      <c r="S154" s="113">
        <v>9</v>
      </c>
      <c r="T154" s="113">
        <v>9</v>
      </c>
      <c r="U154" s="113">
        <v>10</v>
      </c>
      <c r="V154" s="113">
        <v>10</v>
      </c>
      <c r="W154" s="62"/>
      <c r="X154" s="113">
        <f t="shared" si="135"/>
        <v>14</v>
      </c>
      <c r="Y154" s="113">
        <f t="shared" si="136"/>
        <v>15</v>
      </c>
      <c r="Z154" s="113">
        <f t="shared" si="137"/>
        <v>93.33</v>
      </c>
      <c r="AA154" s="113">
        <f t="shared" si="138"/>
        <v>3</v>
      </c>
      <c r="AB154" s="113" t="str">
        <f t="shared" si="139"/>
        <v>Y</v>
      </c>
      <c r="AC154" s="113">
        <f t="shared" si="140"/>
        <v>13</v>
      </c>
      <c r="AD154" s="113">
        <f t="shared" si="141"/>
        <v>13</v>
      </c>
      <c r="AE154" s="113">
        <f t="shared" si="142"/>
        <v>100</v>
      </c>
      <c r="AF154" s="113">
        <f t="shared" si="143"/>
        <v>3</v>
      </c>
      <c r="AG154" s="113" t="str">
        <f t="shared" si="144"/>
        <v>Y</v>
      </c>
      <c r="AH154" s="113">
        <f t="shared" si="145"/>
        <v>14</v>
      </c>
      <c r="AI154" s="113">
        <f t="shared" si="146"/>
        <v>15</v>
      </c>
      <c r="AJ154" s="113">
        <f t="shared" si="147"/>
        <v>93.33</v>
      </c>
      <c r="AK154" s="113">
        <f t="shared" si="148"/>
        <v>3</v>
      </c>
      <c r="AL154" s="113" t="str">
        <f t="shared" si="149"/>
        <v>Y</v>
      </c>
      <c r="AM154" s="113">
        <f t="shared" si="150"/>
        <v>15</v>
      </c>
      <c r="AN154" s="113">
        <f t="shared" si="151"/>
        <v>15</v>
      </c>
      <c r="AO154" s="113">
        <f t="shared" si="152"/>
        <v>100</v>
      </c>
      <c r="AP154" s="113">
        <f t="shared" si="153"/>
        <v>3</v>
      </c>
      <c r="AQ154" s="113" t="str">
        <f t="shared" si="154"/>
        <v>Y</v>
      </c>
      <c r="AR154" s="113">
        <f t="shared" si="155"/>
        <v>23</v>
      </c>
      <c r="AS154" s="113">
        <f t="shared" si="156"/>
        <v>20</v>
      </c>
      <c r="AT154" s="113">
        <f t="shared" si="157"/>
        <v>115</v>
      </c>
      <c r="AU154" s="113">
        <f t="shared" si="158"/>
        <v>3</v>
      </c>
      <c r="AV154" s="113" t="str">
        <f t="shared" si="159"/>
        <v>Y</v>
      </c>
    </row>
    <row r="155" spans="1:48" s="70" customFormat="1" x14ac:dyDescent="0.25">
      <c r="A155" s="214">
        <v>140</v>
      </c>
      <c r="B155" s="215">
        <v>2200820100133</v>
      </c>
      <c r="C155" s="227" t="s">
        <v>254</v>
      </c>
      <c r="D155" s="221"/>
      <c r="E155" s="221"/>
      <c r="F155" s="221"/>
      <c r="G155" s="221"/>
      <c r="H155" s="221"/>
      <c r="I155" s="222"/>
      <c r="J155" s="23"/>
      <c r="K155" s="217">
        <v>2</v>
      </c>
      <c r="L155" s="217"/>
      <c r="M155" s="217"/>
      <c r="N155" s="217"/>
      <c r="O155" s="217"/>
      <c r="P155" s="217"/>
      <c r="Q155" s="23"/>
      <c r="R155" s="113">
        <v>10</v>
      </c>
      <c r="S155" s="113">
        <v>10</v>
      </c>
      <c r="T155" s="113">
        <v>9</v>
      </c>
      <c r="U155" s="113">
        <v>10</v>
      </c>
      <c r="V155" s="113">
        <v>10</v>
      </c>
      <c r="W155" s="62"/>
      <c r="X155" s="113">
        <f t="shared" si="135"/>
        <v>10</v>
      </c>
      <c r="Y155" s="113">
        <f t="shared" si="136"/>
        <v>10</v>
      </c>
      <c r="Z155" s="113">
        <f t="shared" si="137"/>
        <v>100</v>
      </c>
      <c r="AA155" s="113">
        <f t="shared" si="138"/>
        <v>3</v>
      </c>
      <c r="AB155" s="113" t="str">
        <f t="shared" si="139"/>
        <v>Y</v>
      </c>
      <c r="AC155" s="113">
        <f t="shared" si="140"/>
        <v>10</v>
      </c>
      <c r="AD155" s="113">
        <f t="shared" si="141"/>
        <v>10</v>
      </c>
      <c r="AE155" s="113">
        <f t="shared" si="142"/>
        <v>100</v>
      </c>
      <c r="AF155" s="113">
        <f t="shared" si="143"/>
        <v>3</v>
      </c>
      <c r="AG155" s="113" t="str">
        <f t="shared" si="144"/>
        <v>Y</v>
      </c>
      <c r="AH155" s="113">
        <f t="shared" si="145"/>
        <v>11</v>
      </c>
      <c r="AI155" s="113">
        <f t="shared" si="146"/>
        <v>12</v>
      </c>
      <c r="AJ155" s="113">
        <f t="shared" si="147"/>
        <v>91.67</v>
      </c>
      <c r="AK155" s="113">
        <f t="shared" si="148"/>
        <v>3</v>
      </c>
      <c r="AL155" s="113" t="str">
        <f t="shared" si="149"/>
        <v>Y</v>
      </c>
      <c r="AM155" s="113">
        <f t="shared" si="150"/>
        <v>10</v>
      </c>
      <c r="AN155" s="113">
        <f t="shared" si="151"/>
        <v>10</v>
      </c>
      <c r="AO155" s="113">
        <f t="shared" si="152"/>
        <v>100</v>
      </c>
      <c r="AP155" s="113">
        <f t="shared" si="153"/>
        <v>3</v>
      </c>
      <c r="AQ155" s="113" t="str">
        <f t="shared" si="154"/>
        <v>Y</v>
      </c>
      <c r="AR155" s="113">
        <f t="shared" si="155"/>
        <v>10</v>
      </c>
      <c r="AS155" s="113">
        <f t="shared" si="156"/>
        <v>10</v>
      </c>
      <c r="AT155" s="113">
        <f t="shared" si="157"/>
        <v>100</v>
      </c>
      <c r="AU155" s="113">
        <f t="shared" si="158"/>
        <v>3</v>
      </c>
      <c r="AV155" s="113" t="str">
        <f t="shared" si="159"/>
        <v>Y</v>
      </c>
    </row>
    <row r="156" spans="1:48" s="70" customFormat="1" x14ac:dyDescent="0.25">
      <c r="A156" s="214">
        <v>141</v>
      </c>
      <c r="B156" s="215">
        <v>2200820100134</v>
      </c>
      <c r="C156" s="227" t="s">
        <v>255</v>
      </c>
      <c r="D156" s="221">
        <v>2</v>
      </c>
      <c r="E156" s="221">
        <v>3</v>
      </c>
      <c r="F156" s="221">
        <v>1</v>
      </c>
      <c r="G156" s="221">
        <v>3</v>
      </c>
      <c r="H156" s="221">
        <v>4</v>
      </c>
      <c r="I156" s="222">
        <v>4</v>
      </c>
      <c r="J156" s="23"/>
      <c r="K156" s="217">
        <v>1</v>
      </c>
      <c r="L156" s="217">
        <v>3</v>
      </c>
      <c r="M156" s="217">
        <v>2</v>
      </c>
      <c r="N156" s="217">
        <v>4</v>
      </c>
      <c r="O156" s="217"/>
      <c r="P156" s="217">
        <v>2</v>
      </c>
      <c r="Q156" s="23"/>
      <c r="R156" s="113">
        <v>9</v>
      </c>
      <c r="S156" s="113">
        <v>10</v>
      </c>
      <c r="T156" s="113">
        <v>9</v>
      </c>
      <c r="U156" s="113">
        <v>10</v>
      </c>
      <c r="V156" s="113">
        <v>10</v>
      </c>
      <c r="W156" s="62"/>
      <c r="X156" s="113">
        <f t="shared" si="135"/>
        <v>14</v>
      </c>
      <c r="Y156" s="113">
        <f t="shared" si="136"/>
        <v>15</v>
      </c>
      <c r="Z156" s="113">
        <f t="shared" si="137"/>
        <v>93.33</v>
      </c>
      <c r="AA156" s="113">
        <f t="shared" si="138"/>
        <v>3</v>
      </c>
      <c r="AB156" s="113" t="str">
        <f t="shared" si="139"/>
        <v>Y</v>
      </c>
      <c r="AC156" s="113">
        <f t="shared" si="140"/>
        <v>17</v>
      </c>
      <c r="AD156" s="113">
        <f t="shared" si="141"/>
        <v>15</v>
      </c>
      <c r="AE156" s="113">
        <f t="shared" si="142"/>
        <v>113.33</v>
      </c>
      <c r="AF156" s="113">
        <f t="shared" si="143"/>
        <v>3</v>
      </c>
      <c r="AG156" s="113" t="str">
        <f t="shared" si="144"/>
        <v>Y</v>
      </c>
      <c r="AH156" s="113">
        <f t="shared" si="145"/>
        <v>14</v>
      </c>
      <c r="AI156" s="113">
        <f t="shared" si="146"/>
        <v>15</v>
      </c>
      <c r="AJ156" s="113">
        <f t="shared" si="147"/>
        <v>93.33</v>
      </c>
      <c r="AK156" s="113">
        <f t="shared" si="148"/>
        <v>3</v>
      </c>
      <c r="AL156" s="113" t="str">
        <f t="shared" si="149"/>
        <v>Y</v>
      </c>
      <c r="AM156" s="113">
        <f t="shared" si="150"/>
        <v>15</v>
      </c>
      <c r="AN156" s="113">
        <f t="shared" si="151"/>
        <v>15</v>
      </c>
      <c r="AO156" s="113">
        <f t="shared" si="152"/>
        <v>100</v>
      </c>
      <c r="AP156" s="113">
        <f t="shared" si="153"/>
        <v>3</v>
      </c>
      <c r="AQ156" s="113" t="str">
        <f t="shared" si="154"/>
        <v>Y</v>
      </c>
      <c r="AR156" s="113">
        <f t="shared" si="155"/>
        <v>17</v>
      </c>
      <c r="AS156" s="113">
        <f t="shared" si="156"/>
        <v>17</v>
      </c>
      <c r="AT156" s="113">
        <f t="shared" si="157"/>
        <v>100</v>
      </c>
      <c r="AU156" s="113">
        <f t="shared" si="158"/>
        <v>3</v>
      </c>
      <c r="AV156" s="113" t="str">
        <f t="shared" si="159"/>
        <v>Y</v>
      </c>
    </row>
    <row r="157" spans="1:48" s="70" customFormat="1" x14ac:dyDescent="0.25">
      <c r="A157" s="214">
        <v>142</v>
      </c>
      <c r="B157" s="215">
        <v>2200820100135</v>
      </c>
      <c r="C157" s="227" t="s">
        <v>256</v>
      </c>
      <c r="D157" s="221">
        <v>2</v>
      </c>
      <c r="E157" s="221">
        <v>3</v>
      </c>
      <c r="F157" s="221">
        <v>3</v>
      </c>
      <c r="G157" s="221">
        <v>4</v>
      </c>
      <c r="H157" s="221">
        <v>4</v>
      </c>
      <c r="I157" s="222">
        <v>4</v>
      </c>
      <c r="J157" s="23"/>
      <c r="K157" s="217">
        <v>2</v>
      </c>
      <c r="L157" s="217">
        <v>3</v>
      </c>
      <c r="M157" s="217">
        <v>3</v>
      </c>
      <c r="N157" s="217">
        <v>4</v>
      </c>
      <c r="O157" s="217">
        <v>4</v>
      </c>
      <c r="P157" s="217">
        <v>4</v>
      </c>
      <c r="Q157" s="23"/>
      <c r="R157" s="113">
        <v>10</v>
      </c>
      <c r="S157" s="113">
        <v>10</v>
      </c>
      <c r="T157" s="113">
        <v>9</v>
      </c>
      <c r="U157" s="113">
        <v>10</v>
      </c>
      <c r="V157" s="113">
        <v>10</v>
      </c>
      <c r="W157" s="62"/>
      <c r="X157" s="113">
        <f t="shared" si="135"/>
        <v>16</v>
      </c>
      <c r="Y157" s="113">
        <f t="shared" si="136"/>
        <v>15</v>
      </c>
      <c r="Z157" s="113">
        <f t="shared" si="137"/>
        <v>106.67</v>
      </c>
      <c r="AA157" s="113">
        <f t="shared" si="138"/>
        <v>3</v>
      </c>
      <c r="AB157" s="113" t="str">
        <f t="shared" si="139"/>
        <v>Y</v>
      </c>
      <c r="AC157" s="113">
        <f t="shared" si="140"/>
        <v>17</v>
      </c>
      <c r="AD157" s="113">
        <f t="shared" si="141"/>
        <v>15</v>
      </c>
      <c r="AE157" s="113">
        <f t="shared" si="142"/>
        <v>113.33</v>
      </c>
      <c r="AF157" s="113">
        <f t="shared" si="143"/>
        <v>3</v>
      </c>
      <c r="AG157" s="113" t="str">
        <f t="shared" si="144"/>
        <v>Y</v>
      </c>
      <c r="AH157" s="113">
        <f t="shared" si="145"/>
        <v>15</v>
      </c>
      <c r="AI157" s="113">
        <f t="shared" si="146"/>
        <v>15</v>
      </c>
      <c r="AJ157" s="113">
        <f t="shared" si="147"/>
        <v>100</v>
      </c>
      <c r="AK157" s="113">
        <f t="shared" si="148"/>
        <v>3</v>
      </c>
      <c r="AL157" s="113" t="str">
        <f t="shared" si="149"/>
        <v>Y</v>
      </c>
      <c r="AM157" s="113">
        <f t="shared" si="150"/>
        <v>17</v>
      </c>
      <c r="AN157" s="113">
        <f t="shared" si="151"/>
        <v>15</v>
      </c>
      <c r="AO157" s="113">
        <f t="shared" si="152"/>
        <v>113.33</v>
      </c>
      <c r="AP157" s="113">
        <f t="shared" si="153"/>
        <v>3</v>
      </c>
      <c r="AQ157" s="113" t="str">
        <f t="shared" si="154"/>
        <v>Y</v>
      </c>
      <c r="AR157" s="113">
        <f t="shared" si="155"/>
        <v>24</v>
      </c>
      <c r="AS157" s="113">
        <f t="shared" si="156"/>
        <v>20</v>
      </c>
      <c r="AT157" s="113">
        <f t="shared" si="157"/>
        <v>120</v>
      </c>
      <c r="AU157" s="113">
        <f t="shared" si="158"/>
        <v>3</v>
      </c>
      <c r="AV157" s="113" t="str">
        <f t="shared" si="159"/>
        <v>Y</v>
      </c>
    </row>
    <row r="158" spans="1:48" s="70" customFormat="1" x14ac:dyDescent="0.25">
      <c r="A158" s="214">
        <v>143</v>
      </c>
      <c r="B158" s="215">
        <v>2200820100136</v>
      </c>
      <c r="C158" s="227" t="s">
        <v>257</v>
      </c>
      <c r="D158" s="221">
        <v>2</v>
      </c>
      <c r="E158" s="221">
        <v>3</v>
      </c>
      <c r="F158" s="221">
        <v>3</v>
      </c>
      <c r="G158" s="221">
        <v>4</v>
      </c>
      <c r="H158" s="221">
        <v>4</v>
      </c>
      <c r="I158" s="222">
        <v>4</v>
      </c>
      <c r="J158" s="23"/>
      <c r="K158" s="217">
        <v>2</v>
      </c>
      <c r="L158" s="217">
        <v>3</v>
      </c>
      <c r="M158" s="217">
        <v>3</v>
      </c>
      <c r="N158" s="217">
        <v>4</v>
      </c>
      <c r="O158" s="217">
        <v>4</v>
      </c>
      <c r="P158" s="217">
        <v>4</v>
      </c>
      <c r="Q158" s="23"/>
      <c r="R158" s="113">
        <v>5</v>
      </c>
      <c r="S158" s="113">
        <v>10</v>
      </c>
      <c r="T158" s="113">
        <v>10</v>
      </c>
      <c r="U158" s="113">
        <v>10</v>
      </c>
      <c r="V158" s="113">
        <v>8</v>
      </c>
      <c r="W158" s="62"/>
      <c r="X158" s="113">
        <f t="shared" si="135"/>
        <v>11</v>
      </c>
      <c r="Y158" s="113">
        <f t="shared" si="136"/>
        <v>15</v>
      </c>
      <c r="Z158" s="113">
        <f t="shared" si="137"/>
        <v>73.33</v>
      </c>
      <c r="AA158" s="113">
        <f t="shared" si="138"/>
        <v>3</v>
      </c>
      <c r="AB158" s="113" t="str">
        <f t="shared" si="139"/>
        <v>Y</v>
      </c>
      <c r="AC158" s="113">
        <f t="shared" si="140"/>
        <v>17</v>
      </c>
      <c r="AD158" s="113">
        <f t="shared" si="141"/>
        <v>15</v>
      </c>
      <c r="AE158" s="113">
        <f t="shared" si="142"/>
        <v>113.33</v>
      </c>
      <c r="AF158" s="113">
        <f t="shared" si="143"/>
        <v>3</v>
      </c>
      <c r="AG158" s="113" t="str">
        <f t="shared" si="144"/>
        <v>Y</v>
      </c>
      <c r="AH158" s="113">
        <f t="shared" si="145"/>
        <v>16</v>
      </c>
      <c r="AI158" s="113">
        <f t="shared" si="146"/>
        <v>15</v>
      </c>
      <c r="AJ158" s="113">
        <f t="shared" si="147"/>
        <v>106.67</v>
      </c>
      <c r="AK158" s="113">
        <f t="shared" si="148"/>
        <v>3</v>
      </c>
      <c r="AL158" s="113" t="str">
        <f t="shared" si="149"/>
        <v>Y</v>
      </c>
      <c r="AM158" s="113">
        <f t="shared" si="150"/>
        <v>17</v>
      </c>
      <c r="AN158" s="113">
        <f t="shared" si="151"/>
        <v>15</v>
      </c>
      <c r="AO158" s="113">
        <f t="shared" si="152"/>
        <v>113.33</v>
      </c>
      <c r="AP158" s="113">
        <f t="shared" si="153"/>
        <v>3</v>
      </c>
      <c r="AQ158" s="113" t="str">
        <f t="shared" si="154"/>
        <v>Y</v>
      </c>
      <c r="AR158" s="113">
        <f t="shared" si="155"/>
        <v>22</v>
      </c>
      <c r="AS158" s="113">
        <f t="shared" si="156"/>
        <v>20</v>
      </c>
      <c r="AT158" s="113">
        <f t="shared" si="157"/>
        <v>110</v>
      </c>
      <c r="AU158" s="113">
        <f t="shared" si="158"/>
        <v>3</v>
      </c>
      <c r="AV158" s="113" t="str">
        <f t="shared" si="159"/>
        <v>Y</v>
      </c>
    </row>
    <row r="159" spans="1:48" s="70" customFormat="1" x14ac:dyDescent="0.25">
      <c r="A159" s="214">
        <v>144</v>
      </c>
      <c r="B159" s="215">
        <v>2200820100137</v>
      </c>
      <c r="C159" s="227" t="s">
        <v>258</v>
      </c>
      <c r="D159" s="221">
        <v>1</v>
      </c>
      <c r="E159" s="221">
        <v>2</v>
      </c>
      <c r="F159" s="221">
        <v>1</v>
      </c>
      <c r="G159" s="221">
        <v>3</v>
      </c>
      <c r="H159" s="221">
        <v>2</v>
      </c>
      <c r="I159" s="222">
        <v>4</v>
      </c>
      <c r="J159" s="23"/>
      <c r="K159" s="217">
        <v>1</v>
      </c>
      <c r="L159" s="217">
        <v>3</v>
      </c>
      <c r="M159" s="217">
        <v>1</v>
      </c>
      <c r="N159" s="217">
        <v>4</v>
      </c>
      <c r="O159" s="217">
        <v>4</v>
      </c>
      <c r="P159" s="217">
        <v>2</v>
      </c>
      <c r="Q159" s="23"/>
      <c r="R159" s="113">
        <v>10</v>
      </c>
      <c r="S159" s="113">
        <v>9</v>
      </c>
      <c r="T159" s="113">
        <v>10</v>
      </c>
      <c r="U159" s="113">
        <v>8</v>
      </c>
      <c r="V159" s="113">
        <v>10</v>
      </c>
      <c r="W159" s="62"/>
      <c r="X159" s="113">
        <f t="shared" si="135"/>
        <v>14</v>
      </c>
      <c r="Y159" s="113">
        <f t="shared" si="136"/>
        <v>15</v>
      </c>
      <c r="Z159" s="113">
        <f t="shared" si="137"/>
        <v>93.33</v>
      </c>
      <c r="AA159" s="113">
        <f t="shared" si="138"/>
        <v>3</v>
      </c>
      <c r="AB159" s="113" t="str">
        <f t="shared" si="139"/>
        <v>Y</v>
      </c>
      <c r="AC159" s="113">
        <f t="shared" si="140"/>
        <v>13</v>
      </c>
      <c r="AD159" s="113">
        <f t="shared" si="141"/>
        <v>15</v>
      </c>
      <c r="AE159" s="113">
        <f t="shared" si="142"/>
        <v>86.67</v>
      </c>
      <c r="AF159" s="113">
        <f t="shared" si="143"/>
        <v>3</v>
      </c>
      <c r="AG159" s="113" t="str">
        <f t="shared" si="144"/>
        <v>Y</v>
      </c>
      <c r="AH159" s="113">
        <f t="shared" si="145"/>
        <v>15</v>
      </c>
      <c r="AI159" s="113">
        <f t="shared" si="146"/>
        <v>15</v>
      </c>
      <c r="AJ159" s="113">
        <f t="shared" si="147"/>
        <v>100</v>
      </c>
      <c r="AK159" s="113">
        <f t="shared" si="148"/>
        <v>3</v>
      </c>
      <c r="AL159" s="113" t="str">
        <f t="shared" si="149"/>
        <v>Y</v>
      </c>
      <c r="AM159" s="113">
        <f t="shared" si="150"/>
        <v>13</v>
      </c>
      <c r="AN159" s="113">
        <f t="shared" si="151"/>
        <v>15</v>
      </c>
      <c r="AO159" s="113">
        <f t="shared" si="152"/>
        <v>86.67</v>
      </c>
      <c r="AP159" s="113">
        <f t="shared" si="153"/>
        <v>3</v>
      </c>
      <c r="AQ159" s="113" t="str">
        <f t="shared" si="154"/>
        <v>Y</v>
      </c>
      <c r="AR159" s="113">
        <f t="shared" si="155"/>
        <v>20</v>
      </c>
      <c r="AS159" s="113">
        <f t="shared" si="156"/>
        <v>20</v>
      </c>
      <c r="AT159" s="113">
        <f t="shared" si="157"/>
        <v>100</v>
      </c>
      <c r="AU159" s="113">
        <f t="shared" si="158"/>
        <v>3</v>
      </c>
      <c r="AV159" s="113" t="str">
        <f t="shared" si="159"/>
        <v>Y</v>
      </c>
    </row>
    <row r="160" spans="1:48" s="70" customFormat="1" x14ac:dyDescent="0.25">
      <c r="A160" s="214">
        <v>145</v>
      </c>
      <c r="B160" s="215">
        <v>2200820100138</v>
      </c>
      <c r="C160" s="227" t="s">
        <v>259</v>
      </c>
      <c r="D160" s="221">
        <v>1</v>
      </c>
      <c r="E160" s="221">
        <v>2</v>
      </c>
      <c r="F160" s="221">
        <v>3</v>
      </c>
      <c r="G160" s="221">
        <v>2</v>
      </c>
      <c r="H160" s="221">
        <v>4</v>
      </c>
      <c r="I160" s="222">
        <v>2</v>
      </c>
      <c r="J160" s="23"/>
      <c r="K160" s="217">
        <v>1</v>
      </c>
      <c r="L160" s="217">
        <v>2</v>
      </c>
      <c r="M160" s="217"/>
      <c r="N160" s="217">
        <v>1</v>
      </c>
      <c r="O160" s="217"/>
      <c r="P160" s="217">
        <v>3</v>
      </c>
      <c r="Q160" s="23"/>
      <c r="R160" s="113">
        <v>10</v>
      </c>
      <c r="S160" s="113">
        <v>10</v>
      </c>
      <c r="T160" s="113">
        <v>10</v>
      </c>
      <c r="U160" s="113">
        <v>8</v>
      </c>
      <c r="V160" s="113">
        <v>8</v>
      </c>
      <c r="W160" s="62"/>
      <c r="X160" s="113">
        <f t="shared" si="135"/>
        <v>13</v>
      </c>
      <c r="Y160" s="113">
        <f t="shared" si="136"/>
        <v>15</v>
      </c>
      <c r="Z160" s="113">
        <f t="shared" si="137"/>
        <v>86.67</v>
      </c>
      <c r="AA160" s="113">
        <f t="shared" si="138"/>
        <v>3</v>
      </c>
      <c r="AB160" s="113" t="str">
        <f t="shared" si="139"/>
        <v>Y</v>
      </c>
      <c r="AC160" s="113">
        <f t="shared" si="140"/>
        <v>16</v>
      </c>
      <c r="AD160" s="113">
        <f t="shared" si="141"/>
        <v>15</v>
      </c>
      <c r="AE160" s="113">
        <f t="shared" si="142"/>
        <v>106.67</v>
      </c>
      <c r="AF160" s="113">
        <f t="shared" si="143"/>
        <v>3</v>
      </c>
      <c r="AG160" s="113" t="str">
        <f t="shared" si="144"/>
        <v>Y</v>
      </c>
      <c r="AH160" s="113">
        <f t="shared" si="145"/>
        <v>12</v>
      </c>
      <c r="AI160" s="113">
        <f t="shared" si="146"/>
        <v>15</v>
      </c>
      <c r="AJ160" s="113">
        <f t="shared" si="147"/>
        <v>80</v>
      </c>
      <c r="AK160" s="113">
        <f t="shared" si="148"/>
        <v>3</v>
      </c>
      <c r="AL160" s="113" t="str">
        <f t="shared" si="149"/>
        <v>Y</v>
      </c>
      <c r="AM160" s="113">
        <f t="shared" si="150"/>
        <v>13</v>
      </c>
      <c r="AN160" s="113">
        <f t="shared" si="151"/>
        <v>15</v>
      </c>
      <c r="AO160" s="113">
        <f t="shared" si="152"/>
        <v>86.67</v>
      </c>
      <c r="AP160" s="113">
        <f t="shared" si="153"/>
        <v>3</v>
      </c>
      <c r="AQ160" s="113" t="str">
        <f t="shared" si="154"/>
        <v>Y</v>
      </c>
      <c r="AR160" s="113">
        <f t="shared" si="155"/>
        <v>13</v>
      </c>
      <c r="AS160" s="113">
        <f t="shared" si="156"/>
        <v>15</v>
      </c>
      <c r="AT160" s="113">
        <f t="shared" si="157"/>
        <v>86.67</v>
      </c>
      <c r="AU160" s="113">
        <f t="shared" si="158"/>
        <v>3</v>
      </c>
      <c r="AV160" s="113" t="str">
        <f t="shared" si="159"/>
        <v>Y</v>
      </c>
    </row>
    <row r="161" spans="1:48" s="70" customFormat="1" x14ac:dyDescent="0.25">
      <c r="A161" s="214">
        <v>146</v>
      </c>
      <c r="B161" s="215">
        <v>2200820100139</v>
      </c>
      <c r="C161" s="227" t="s">
        <v>260</v>
      </c>
      <c r="D161" s="221">
        <v>2</v>
      </c>
      <c r="E161" s="221">
        <v>3</v>
      </c>
      <c r="F161" s="221">
        <v>3</v>
      </c>
      <c r="G161" s="221">
        <v>4</v>
      </c>
      <c r="H161" s="221">
        <v>4</v>
      </c>
      <c r="I161" s="222">
        <v>4</v>
      </c>
      <c r="J161" s="23"/>
      <c r="K161" s="217">
        <v>2</v>
      </c>
      <c r="L161" s="217">
        <v>2</v>
      </c>
      <c r="M161" s="217">
        <v>3</v>
      </c>
      <c r="N161" s="217">
        <v>4</v>
      </c>
      <c r="O161" s="217">
        <v>4</v>
      </c>
      <c r="P161" s="217">
        <v>4</v>
      </c>
      <c r="Q161" s="23"/>
      <c r="R161" s="113">
        <v>10</v>
      </c>
      <c r="S161" s="113">
        <v>9</v>
      </c>
      <c r="T161" s="113">
        <v>9</v>
      </c>
      <c r="U161" s="113">
        <v>10</v>
      </c>
      <c r="V161" s="113">
        <v>9</v>
      </c>
      <c r="W161" s="62"/>
      <c r="X161" s="113">
        <f t="shared" si="135"/>
        <v>16</v>
      </c>
      <c r="Y161" s="113">
        <f t="shared" si="136"/>
        <v>15</v>
      </c>
      <c r="Z161" s="113">
        <f t="shared" si="137"/>
        <v>106.67</v>
      </c>
      <c r="AA161" s="113">
        <f t="shared" si="138"/>
        <v>3</v>
      </c>
      <c r="AB161" s="113" t="str">
        <f t="shared" si="139"/>
        <v>Y</v>
      </c>
      <c r="AC161" s="113">
        <f t="shared" si="140"/>
        <v>16</v>
      </c>
      <c r="AD161" s="113">
        <f t="shared" si="141"/>
        <v>15</v>
      </c>
      <c r="AE161" s="113">
        <f t="shared" si="142"/>
        <v>106.67</v>
      </c>
      <c r="AF161" s="113">
        <f t="shared" si="143"/>
        <v>3</v>
      </c>
      <c r="AG161" s="113" t="str">
        <f t="shared" si="144"/>
        <v>Y</v>
      </c>
      <c r="AH161" s="113">
        <f t="shared" si="145"/>
        <v>15</v>
      </c>
      <c r="AI161" s="113">
        <f t="shared" si="146"/>
        <v>15</v>
      </c>
      <c r="AJ161" s="113">
        <f t="shared" si="147"/>
        <v>100</v>
      </c>
      <c r="AK161" s="113">
        <f t="shared" si="148"/>
        <v>3</v>
      </c>
      <c r="AL161" s="113" t="str">
        <f t="shared" si="149"/>
        <v>Y</v>
      </c>
      <c r="AM161" s="113">
        <f t="shared" si="150"/>
        <v>17</v>
      </c>
      <c r="AN161" s="113">
        <f t="shared" si="151"/>
        <v>15</v>
      </c>
      <c r="AO161" s="113">
        <f t="shared" si="152"/>
        <v>113.33</v>
      </c>
      <c r="AP161" s="113">
        <f t="shared" si="153"/>
        <v>3</v>
      </c>
      <c r="AQ161" s="113" t="str">
        <f t="shared" si="154"/>
        <v>Y</v>
      </c>
      <c r="AR161" s="113">
        <f t="shared" si="155"/>
        <v>22</v>
      </c>
      <c r="AS161" s="113">
        <f t="shared" si="156"/>
        <v>20</v>
      </c>
      <c r="AT161" s="113">
        <f t="shared" si="157"/>
        <v>110</v>
      </c>
      <c r="AU161" s="113">
        <f t="shared" si="158"/>
        <v>3</v>
      </c>
      <c r="AV161" s="113" t="str">
        <f t="shared" si="159"/>
        <v>Y</v>
      </c>
    </row>
    <row r="162" spans="1:48" s="70" customFormat="1" x14ac:dyDescent="0.25">
      <c r="A162" s="214">
        <v>147</v>
      </c>
      <c r="B162" s="215">
        <v>2200820100140</v>
      </c>
      <c r="C162" s="227" t="s">
        <v>261</v>
      </c>
      <c r="D162" s="221">
        <v>2</v>
      </c>
      <c r="E162" s="221">
        <v>3</v>
      </c>
      <c r="F162" s="221">
        <v>3</v>
      </c>
      <c r="G162" s="221">
        <v>4</v>
      </c>
      <c r="H162" s="221">
        <v>4</v>
      </c>
      <c r="I162" s="222">
        <v>4</v>
      </c>
      <c r="J162" s="23"/>
      <c r="K162" s="217">
        <v>2</v>
      </c>
      <c r="L162" s="217">
        <v>2</v>
      </c>
      <c r="M162" s="217">
        <v>3</v>
      </c>
      <c r="N162" s="217">
        <v>4</v>
      </c>
      <c r="O162" s="217">
        <v>4</v>
      </c>
      <c r="P162" s="217">
        <v>4</v>
      </c>
      <c r="Q162" s="23"/>
      <c r="R162" s="113">
        <v>10</v>
      </c>
      <c r="S162" s="113">
        <v>10</v>
      </c>
      <c r="T162" s="113">
        <v>10</v>
      </c>
      <c r="U162" s="113">
        <v>10</v>
      </c>
      <c r="V162" s="113">
        <v>9</v>
      </c>
      <c r="W162" s="62"/>
      <c r="X162" s="113">
        <f t="shared" si="135"/>
        <v>16</v>
      </c>
      <c r="Y162" s="113">
        <f t="shared" si="136"/>
        <v>15</v>
      </c>
      <c r="Z162" s="113">
        <f t="shared" si="137"/>
        <v>106.67</v>
      </c>
      <c r="AA162" s="113">
        <f t="shared" si="138"/>
        <v>3</v>
      </c>
      <c r="AB162" s="113" t="str">
        <f t="shared" si="139"/>
        <v>Y</v>
      </c>
      <c r="AC162" s="113">
        <f t="shared" si="140"/>
        <v>17</v>
      </c>
      <c r="AD162" s="113">
        <f t="shared" si="141"/>
        <v>15</v>
      </c>
      <c r="AE162" s="113">
        <f t="shared" si="142"/>
        <v>113.33</v>
      </c>
      <c r="AF162" s="113">
        <f t="shared" si="143"/>
        <v>3</v>
      </c>
      <c r="AG162" s="113" t="str">
        <f t="shared" si="144"/>
        <v>Y</v>
      </c>
      <c r="AH162" s="113">
        <f t="shared" si="145"/>
        <v>16</v>
      </c>
      <c r="AI162" s="113">
        <f t="shared" si="146"/>
        <v>15</v>
      </c>
      <c r="AJ162" s="113">
        <f t="shared" si="147"/>
        <v>106.67</v>
      </c>
      <c r="AK162" s="113">
        <f t="shared" si="148"/>
        <v>3</v>
      </c>
      <c r="AL162" s="113" t="str">
        <f t="shared" si="149"/>
        <v>Y</v>
      </c>
      <c r="AM162" s="113">
        <f t="shared" si="150"/>
        <v>17</v>
      </c>
      <c r="AN162" s="113">
        <f t="shared" si="151"/>
        <v>15</v>
      </c>
      <c r="AO162" s="113">
        <f t="shared" si="152"/>
        <v>113.33</v>
      </c>
      <c r="AP162" s="113">
        <f t="shared" si="153"/>
        <v>3</v>
      </c>
      <c r="AQ162" s="113" t="str">
        <f t="shared" si="154"/>
        <v>Y</v>
      </c>
      <c r="AR162" s="113">
        <f t="shared" si="155"/>
        <v>22</v>
      </c>
      <c r="AS162" s="113">
        <f t="shared" si="156"/>
        <v>20</v>
      </c>
      <c r="AT162" s="113">
        <f t="shared" si="157"/>
        <v>110</v>
      </c>
      <c r="AU162" s="113">
        <f t="shared" si="158"/>
        <v>3</v>
      </c>
      <c r="AV162" s="113" t="str">
        <f t="shared" si="159"/>
        <v>Y</v>
      </c>
    </row>
    <row r="163" spans="1:48" s="70" customFormat="1" x14ac:dyDescent="0.25">
      <c r="A163" s="214">
        <v>148</v>
      </c>
      <c r="B163" s="215">
        <v>2200820100141</v>
      </c>
      <c r="C163" s="227" t="s">
        <v>262</v>
      </c>
      <c r="D163" s="221">
        <v>1</v>
      </c>
      <c r="E163" s="221">
        <v>1.5</v>
      </c>
      <c r="F163" s="221">
        <v>1.5</v>
      </c>
      <c r="G163" s="221">
        <v>1</v>
      </c>
      <c r="H163" s="221">
        <v>2</v>
      </c>
      <c r="I163" s="222">
        <v>2</v>
      </c>
      <c r="J163" s="23"/>
      <c r="K163" s="217">
        <v>2</v>
      </c>
      <c r="L163" s="217">
        <v>2</v>
      </c>
      <c r="M163" s="217">
        <v>1</v>
      </c>
      <c r="N163" s="217">
        <v>2</v>
      </c>
      <c r="O163" s="217">
        <v>2</v>
      </c>
      <c r="P163" s="217">
        <v>2</v>
      </c>
      <c r="Q163" s="23"/>
      <c r="R163" s="113">
        <v>10</v>
      </c>
      <c r="S163" s="113">
        <v>10</v>
      </c>
      <c r="T163" s="113">
        <v>9</v>
      </c>
      <c r="U163" s="113">
        <v>9</v>
      </c>
      <c r="V163" s="113">
        <v>9</v>
      </c>
      <c r="W163" s="62"/>
      <c r="X163" s="113">
        <f t="shared" si="135"/>
        <v>12</v>
      </c>
      <c r="Y163" s="113">
        <f t="shared" si="136"/>
        <v>15</v>
      </c>
      <c r="Z163" s="113">
        <f t="shared" si="137"/>
        <v>80</v>
      </c>
      <c r="AA163" s="113">
        <f t="shared" si="138"/>
        <v>3</v>
      </c>
      <c r="AB163" s="113" t="str">
        <f t="shared" si="139"/>
        <v>Y</v>
      </c>
      <c r="AC163" s="113">
        <f t="shared" si="140"/>
        <v>13.5</v>
      </c>
      <c r="AD163" s="113">
        <f t="shared" si="141"/>
        <v>15</v>
      </c>
      <c r="AE163" s="113">
        <f t="shared" si="142"/>
        <v>90</v>
      </c>
      <c r="AF163" s="113">
        <f t="shared" si="143"/>
        <v>3</v>
      </c>
      <c r="AG163" s="113" t="str">
        <f t="shared" si="144"/>
        <v>Y</v>
      </c>
      <c r="AH163" s="113">
        <f t="shared" si="145"/>
        <v>13</v>
      </c>
      <c r="AI163" s="113">
        <f t="shared" si="146"/>
        <v>15</v>
      </c>
      <c r="AJ163" s="113">
        <f t="shared" si="147"/>
        <v>86.67</v>
      </c>
      <c r="AK163" s="113">
        <f t="shared" si="148"/>
        <v>3</v>
      </c>
      <c r="AL163" s="113" t="str">
        <f t="shared" si="149"/>
        <v>Y</v>
      </c>
      <c r="AM163" s="113">
        <f t="shared" si="150"/>
        <v>12.5</v>
      </c>
      <c r="AN163" s="113">
        <f t="shared" si="151"/>
        <v>15</v>
      </c>
      <c r="AO163" s="113">
        <f t="shared" si="152"/>
        <v>83.33</v>
      </c>
      <c r="AP163" s="113">
        <f t="shared" si="153"/>
        <v>3</v>
      </c>
      <c r="AQ163" s="113" t="str">
        <f t="shared" si="154"/>
        <v>Y</v>
      </c>
      <c r="AR163" s="113">
        <f t="shared" si="155"/>
        <v>16</v>
      </c>
      <c r="AS163" s="113">
        <f t="shared" si="156"/>
        <v>20</v>
      </c>
      <c r="AT163" s="113">
        <f t="shared" si="157"/>
        <v>80</v>
      </c>
      <c r="AU163" s="113">
        <f t="shared" si="158"/>
        <v>3</v>
      </c>
      <c r="AV163" s="113" t="str">
        <f t="shared" si="159"/>
        <v>Y</v>
      </c>
    </row>
    <row r="164" spans="1:48" s="70" customFormat="1" x14ac:dyDescent="0.25">
      <c r="A164" s="214">
        <v>149</v>
      </c>
      <c r="B164" s="215">
        <v>2200820100142</v>
      </c>
      <c r="C164" s="227" t="s">
        <v>263</v>
      </c>
      <c r="D164" s="221">
        <v>1</v>
      </c>
      <c r="E164" s="221">
        <v>3</v>
      </c>
      <c r="F164" s="221">
        <v>3</v>
      </c>
      <c r="G164" s="221">
        <v>3</v>
      </c>
      <c r="H164" s="221">
        <v>4</v>
      </c>
      <c r="I164" s="222">
        <v>4</v>
      </c>
      <c r="J164" s="23"/>
      <c r="K164" s="217">
        <v>2</v>
      </c>
      <c r="L164" s="217">
        <v>3</v>
      </c>
      <c r="M164" s="217">
        <v>2</v>
      </c>
      <c r="N164" s="217">
        <v>4</v>
      </c>
      <c r="O164" s="217">
        <v>4</v>
      </c>
      <c r="P164" s="217">
        <v>4</v>
      </c>
      <c r="Q164" s="23"/>
      <c r="R164" s="113">
        <v>10</v>
      </c>
      <c r="S164" s="113">
        <v>10</v>
      </c>
      <c r="T164" s="113">
        <v>9</v>
      </c>
      <c r="U164" s="113">
        <v>8</v>
      </c>
      <c r="V164" s="113">
        <v>10</v>
      </c>
      <c r="W164" s="62"/>
      <c r="X164" s="113">
        <f t="shared" si="135"/>
        <v>14</v>
      </c>
      <c r="Y164" s="113">
        <f t="shared" si="136"/>
        <v>15</v>
      </c>
      <c r="Z164" s="113">
        <f t="shared" si="137"/>
        <v>93.33</v>
      </c>
      <c r="AA164" s="113">
        <f t="shared" si="138"/>
        <v>3</v>
      </c>
      <c r="AB164" s="113" t="str">
        <f t="shared" si="139"/>
        <v>Y</v>
      </c>
      <c r="AC164" s="113">
        <f t="shared" si="140"/>
        <v>17</v>
      </c>
      <c r="AD164" s="113">
        <f t="shared" si="141"/>
        <v>15</v>
      </c>
      <c r="AE164" s="113">
        <f t="shared" si="142"/>
        <v>113.33</v>
      </c>
      <c r="AF164" s="113">
        <f t="shared" si="143"/>
        <v>3</v>
      </c>
      <c r="AG164" s="113" t="str">
        <f t="shared" si="144"/>
        <v>Y</v>
      </c>
      <c r="AH164" s="113">
        <f t="shared" si="145"/>
        <v>15</v>
      </c>
      <c r="AI164" s="113">
        <f t="shared" si="146"/>
        <v>15</v>
      </c>
      <c r="AJ164" s="113">
        <f t="shared" si="147"/>
        <v>100</v>
      </c>
      <c r="AK164" s="113">
        <f t="shared" si="148"/>
        <v>3</v>
      </c>
      <c r="AL164" s="113" t="str">
        <f t="shared" si="149"/>
        <v>Y</v>
      </c>
      <c r="AM164" s="113">
        <f t="shared" si="150"/>
        <v>15</v>
      </c>
      <c r="AN164" s="113">
        <f t="shared" si="151"/>
        <v>15</v>
      </c>
      <c r="AO164" s="113">
        <f t="shared" si="152"/>
        <v>100</v>
      </c>
      <c r="AP164" s="113">
        <f t="shared" si="153"/>
        <v>3</v>
      </c>
      <c r="AQ164" s="113" t="str">
        <f t="shared" si="154"/>
        <v>Y</v>
      </c>
      <c r="AR164" s="113">
        <f t="shared" si="155"/>
        <v>23</v>
      </c>
      <c r="AS164" s="113">
        <f t="shared" si="156"/>
        <v>20</v>
      </c>
      <c r="AT164" s="113">
        <f t="shared" si="157"/>
        <v>115</v>
      </c>
      <c r="AU164" s="113">
        <f t="shared" si="158"/>
        <v>3</v>
      </c>
      <c r="AV164" s="113" t="str">
        <f t="shared" si="159"/>
        <v>Y</v>
      </c>
    </row>
    <row r="165" spans="1:48" s="70" customFormat="1" x14ac:dyDescent="0.25">
      <c r="A165" s="214">
        <v>150</v>
      </c>
      <c r="B165" s="215">
        <v>2200820100143</v>
      </c>
      <c r="C165" s="227" t="s">
        <v>264</v>
      </c>
      <c r="D165" s="221">
        <v>0</v>
      </c>
      <c r="E165" s="221">
        <v>3</v>
      </c>
      <c r="F165" s="221">
        <v>3</v>
      </c>
      <c r="G165" s="221">
        <v>1</v>
      </c>
      <c r="H165" s="221"/>
      <c r="I165" s="222">
        <v>4</v>
      </c>
      <c r="J165" s="23"/>
      <c r="K165" s="217">
        <v>1</v>
      </c>
      <c r="L165" s="217">
        <v>3</v>
      </c>
      <c r="M165" s="217">
        <v>3</v>
      </c>
      <c r="N165" s="217">
        <v>4</v>
      </c>
      <c r="O165" s="217"/>
      <c r="P165" s="217">
        <v>4</v>
      </c>
      <c r="Q165" s="23"/>
      <c r="R165" s="113">
        <v>9</v>
      </c>
      <c r="S165" s="113">
        <v>9</v>
      </c>
      <c r="T165" s="113">
        <v>10</v>
      </c>
      <c r="U165" s="113">
        <v>10</v>
      </c>
      <c r="V165" s="113">
        <v>10</v>
      </c>
      <c r="W165" s="62"/>
      <c r="X165" s="113">
        <f t="shared" si="135"/>
        <v>10</v>
      </c>
      <c r="Y165" s="113">
        <f t="shared" si="136"/>
        <v>15</v>
      </c>
      <c r="Z165" s="113">
        <f t="shared" si="137"/>
        <v>66.67</v>
      </c>
      <c r="AA165" s="113">
        <f t="shared" si="138"/>
        <v>3</v>
      </c>
      <c r="AB165" s="113" t="str">
        <f t="shared" si="139"/>
        <v>Y</v>
      </c>
      <c r="AC165" s="113">
        <f t="shared" si="140"/>
        <v>12</v>
      </c>
      <c r="AD165" s="113">
        <f t="shared" si="141"/>
        <v>12</v>
      </c>
      <c r="AE165" s="113">
        <f t="shared" si="142"/>
        <v>100</v>
      </c>
      <c r="AF165" s="113">
        <f t="shared" si="143"/>
        <v>3</v>
      </c>
      <c r="AG165" s="113" t="str">
        <f t="shared" si="144"/>
        <v>Y</v>
      </c>
      <c r="AH165" s="113">
        <f t="shared" si="145"/>
        <v>15</v>
      </c>
      <c r="AI165" s="113">
        <f t="shared" si="146"/>
        <v>15</v>
      </c>
      <c r="AJ165" s="113">
        <f t="shared" si="147"/>
        <v>100</v>
      </c>
      <c r="AK165" s="113">
        <f t="shared" si="148"/>
        <v>3</v>
      </c>
      <c r="AL165" s="113" t="str">
        <f t="shared" si="149"/>
        <v>Y</v>
      </c>
      <c r="AM165" s="113">
        <f t="shared" si="150"/>
        <v>17</v>
      </c>
      <c r="AN165" s="113">
        <f t="shared" si="151"/>
        <v>15</v>
      </c>
      <c r="AO165" s="113">
        <f t="shared" si="152"/>
        <v>113.33</v>
      </c>
      <c r="AP165" s="113">
        <f t="shared" si="153"/>
        <v>3</v>
      </c>
      <c r="AQ165" s="113" t="str">
        <f t="shared" si="154"/>
        <v>Y</v>
      </c>
      <c r="AR165" s="113">
        <f t="shared" si="155"/>
        <v>20</v>
      </c>
      <c r="AS165" s="113">
        <f t="shared" si="156"/>
        <v>17</v>
      </c>
      <c r="AT165" s="113">
        <f t="shared" si="157"/>
        <v>117.65</v>
      </c>
      <c r="AU165" s="113">
        <f t="shared" si="158"/>
        <v>3</v>
      </c>
      <c r="AV165" s="113" t="str">
        <f t="shared" si="159"/>
        <v>Y</v>
      </c>
    </row>
    <row r="166" spans="1:48" s="70" customFormat="1" x14ac:dyDescent="0.25">
      <c r="A166" s="214">
        <v>151</v>
      </c>
      <c r="B166" s="215">
        <v>2200820100145</v>
      </c>
      <c r="C166" s="227" t="s">
        <v>265</v>
      </c>
      <c r="D166" s="221">
        <v>2</v>
      </c>
      <c r="E166" s="221">
        <v>3</v>
      </c>
      <c r="F166" s="221">
        <v>3</v>
      </c>
      <c r="G166" s="221">
        <v>3</v>
      </c>
      <c r="H166" s="221">
        <v>4</v>
      </c>
      <c r="I166" s="222">
        <v>4</v>
      </c>
      <c r="J166" s="23"/>
      <c r="K166" s="217">
        <v>1</v>
      </c>
      <c r="L166" s="217">
        <v>3</v>
      </c>
      <c r="M166" s="217"/>
      <c r="N166" s="217">
        <v>4</v>
      </c>
      <c r="O166" s="217">
        <v>3</v>
      </c>
      <c r="P166" s="217">
        <v>2</v>
      </c>
      <c r="Q166" s="23"/>
      <c r="R166" s="113">
        <v>10</v>
      </c>
      <c r="S166" s="113">
        <v>10</v>
      </c>
      <c r="T166" s="113">
        <v>10</v>
      </c>
      <c r="U166" s="113">
        <v>10</v>
      </c>
      <c r="V166" s="113">
        <v>9</v>
      </c>
      <c r="W166" s="62"/>
      <c r="X166" s="113">
        <f t="shared" si="135"/>
        <v>15</v>
      </c>
      <c r="Y166" s="113">
        <f t="shared" si="136"/>
        <v>15</v>
      </c>
      <c r="Z166" s="113">
        <f t="shared" si="137"/>
        <v>100</v>
      </c>
      <c r="AA166" s="113">
        <f t="shared" si="138"/>
        <v>3</v>
      </c>
      <c r="AB166" s="113" t="str">
        <f t="shared" si="139"/>
        <v>Y</v>
      </c>
      <c r="AC166" s="113">
        <f t="shared" si="140"/>
        <v>17</v>
      </c>
      <c r="AD166" s="113">
        <f t="shared" si="141"/>
        <v>15</v>
      </c>
      <c r="AE166" s="113">
        <f t="shared" si="142"/>
        <v>113.33</v>
      </c>
      <c r="AF166" s="113">
        <f t="shared" si="143"/>
        <v>3</v>
      </c>
      <c r="AG166" s="113" t="str">
        <f t="shared" si="144"/>
        <v>Y</v>
      </c>
      <c r="AH166" s="113">
        <f t="shared" si="145"/>
        <v>15</v>
      </c>
      <c r="AI166" s="113">
        <f t="shared" si="146"/>
        <v>15</v>
      </c>
      <c r="AJ166" s="113">
        <f t="shared" si="147"/>
        <v>100</v>
      </c>
      <c r="AK166" s="113">
        <f t="shared" si="148"/>
        <v>3</v>
      </c>
      <c r="AL166" s="113" t="str">
        <f t="shared" si="149"/>
        <v>Y</v>
      </c>
      <c r="AM166" s="113">
        <f t="shared" si="150"/>
        <v>17</v>
      </c>
      <c r="AN166" s="113">
        <f t="shared" si="151"/>
        <v>15</v>
      </c>
      <c r="AO166" s="113">
        <f t="shared" si="152"/>
        <v>113.33</v>
      </c>
      <c r="AP166" s="113">
        <f t="shared" si="153"/>
        <v>3</v>
      </c>
      <c r="AQ166" s="113" t="str">
        <f t="shared" si="154"/>
        <v>Y</v>
      </c>
      <c r="AR166" s="113">
        <f t="shared" si="155"/>
        <v>17</v>
      </c>
      <c r="AS166" s="113">
        <f t="shared" si="156"/>
        <v>18</v>
      </c>
      <c r="AT166" s="113">
        <f t="shared" si="157"/>
        <v>94.44</v>
      </c>
      <c r="AU166" s="113">
        <f t="shared" si="158"/>
        <v>3</v>
      </c>
      <c r="AV166" s="113" t="str">
        <f t="shared" si="159"/>
        <v>Y</v>
      </c>
    </row>
    <row r="167" spans="1:48" s="70" customFormat="1" x14ac:dyDescent="0.25">
      <c r="A167" s="214">
        <v>152</v>
      </c>
      <c r="B167" s="215">
        <v>2200820100146</v>
      </c>
      <c r="C167" s="227" t="s">
        <v>266</v>
      </c>
      <c r="D167" s="221">
        <v>1</v>
      </c>
      <c r="E167" s="221">
        <v>3</v>
      </c>
      <c r="F167" s="221">
        <v>2</v>
      </c>
      <c r="G167" s="221">
        <v>3</v>
      </c>
      <c r="H167" s="221">
        <v>4</v>
      </c>
      <c r="I167" s="222">
        <v>4</v>
      </c>
      <c r="J167" s="23"/>
      <c r="K167" s="217">
        <v>2</v>
      </c>
      <c r="L167" s="217"/>
      <c r="M167" s="217">
        <v>1</v>
      </c>
      <c r="N167" s="217">
        <v>4</v>
      </c>
      <c r="O167" s="217">
        <v>1</v>
      </c>
      <c r="P167" s="217">
        <v>2</v>
      </c>
      <c r="Q167" s="23"/>
      <c r="R167" s="113">
        <v>10</v>
      </c>
      <c r="S167" s="113">
        <v>8</v>
      </c>
      <c r="T167" s="113">
        <v>8</v>
      </c>
      <c r="U167" s="113">
        <v>10</v>
      </c>
      <c r="V167" s="113">
        <v>10</v>
      </c>
      <c r="W167" s="62"/>
      <c r="X167" s="113">
        <f t="shared" si="135"/>
        <v>14</v>
      </c>
      <c r="Y167" s="113">
        <f t="shared" si="136"/>
        <v>15</v>
      </c>
      <c r="Z167" s="113">
        <f t="shared" si="137"/>
        <v>93.33</v>
      </c>
      <c r="AA167" s="113">
        <f t="shared" si="138"/>
        <v>3</v>
      </c>
      <c r="AB167" s="113" t="str">
        <f t="shared" si="139"/>
        <v>Y</v>
      </c>
      <c r="AC167" s="113">
        <f t="shared" si="140"/>
        <v>15</v>
      </c>
      <c r="AD167" s="113">
        <f t="shared" si="141"/>
        <v>15</v>
      </c>
      <c r="AE167" s="113">
        <f t="shared" si="142"/>
        <v>100</v>
      </c>
      <c r="AF167" s="113">
        <f t="shared" si="143"/>
        <v>3</v>
      </c>
      <c r="AG167" s="113" t="str">
        <f t="shared" si="144"/>
        <v>Y</v>
      </c>
      <c r="AH167" s="113">
        <f t="shared" si="145"/>
        <v>14</v>
      </c>
      <c r="AI167" s="113">
        <f t="shared" si="146"/>
        <v>15</v>
      </c>
      <c r="AJ167" s="113">
        <f t="shared" si="147"/>
        <v>93.33</v>
      </c>
      <c r="AK167" s="113">
        <f t="shared" si="148"/>
        <v>3</v>
      </c>
      <c r="AL167" s="113" t="str">
        <f t="shared" si="149"/>
        <v>Y</v>
      </c>
      <c r="AM167" s="113">
        <f t="shared" si="150"/>
        <v>16</v>
      </c>
      <c r="AN167" s="113">
        <f t="shared" si="151"/>
        <v>15</v>
      </c>
      <c r="AO167" s="113">
        <f t="shared" si="152"/>
        <v>106.67</v>
      </c>
      <c r="AP167" s="113">
        <f t="shared" si="153"/>
        <v>3</v>
      </c>
      <c r="AQ167" s="113" t="str">
        <f t="shared" si="154"/>
        <v>Y</v>
      </c>
      <c r="AR167" s="113">
        <f t="shared" si="155"/>
        <v>14</v>
      </c>
      <c r="AS167" s="113">
        <f t="shared" si="156"/>
        <v>18</v>
      </c>
      <c r="AT167" s="113">
        <f t="shared" si="157"/>
        <v>77.78</v>
      </c>
      <c r="AU167" s="113">
        <f t="shared" si="158"/>
        <v>3</v>
      </c>
      <c r="AV167" s="113" t="str">
        <f t="shared" si="159"/>
        <v>Y</v>
      </c>
    </row>
    <row r="168" spans="1:48" s="70" customFormat="1" x14ac:dyDescent="0.25">
      <c r="A168" s="214">
        <v>153</v>
      </c>
      <c r="B168" s="215">
        <v>2200820100147</v>
      </c>
      <c r="C168" s="227" t="s">
        <v>267</v>
      </c>
      <c r="D168" s="221"/>
      <c r="E168" s="221">
        <v>3</v>
      </c>
      <c r="F168" s="221">
        <v>3</v>
      </c>
      <c r="G168" s="221"/>
      <c r="H168" s="221">
        <v>2</v>
      </c>
      <c r="I168" s="222">
        <v>4</v>
      </c>
      <c r="J168" s="23"/>
      <c r="K168" s="217">
        <v>2</v>
      </c>
      <c r="L168" s="217">
        <v>3</v>
      </c>
      <c r="M168" s="217">
        <v>2</v>
      </c>
      <c r="N168" s="217">
        <v>4</v>
      </c>
      <c r="O168" s="217">
        <v>2</v>
      </c>
      <c r="P168" s="217">
        <v>4</v>
      </c>
      <c r="Q168" s="23"/>
      <c r="R168" s="113">
        <v>10</v>
      </c>
      <c r="S168" s="113">
        <v>10</v>
      </c>
      <c r="T168" s="113">
        <v>10</v>
      </c>
      <c r="U168" s="113">
        <v>10</v>
      </c>
      <c r="V168" s="113">
        <v>8</v>
      </c>
      <c r="W168" s="62"/>
      <c r="X168" s="113">
        <f t="shared" si="135"/>
        <v>10</v>
      </c>
      <c r="Y168" s="113">
        <f t="shared" si="136"/>
        <v>10</v>
      </c>
      <c r="Z168" s="113">
        <f t="shared" si="137"/>
        <v>100</v>
      </c>
      <c r="AA168" s="113">
        <f t="shared" si="138"/>
        <v>3</v>
      </c>
      <c r="AB168" s="113" t="str">
        <f t="shared" si="139"/>
        <v>Y</v>
      </c>
      <c r="AC168" s="113">
        <f t="shared" si="140"/>
        <v>15</v>
      </c>
      <c r="AD168" s="113">
        <f t="shared" si="141"/>
        <v>15</v>
      </c>
      <c r="AE168" s="113">
        <f t="shared" si="142"/>
        <v>100</v>
      </c>
      <c r="AF168" s="113">
        <f t="shared" si="143"/>
        <v>3</v>
      </c>
      <c r="AG168" s="113" t="str">
        <f t="shared" si="144"/>
        <v>Y</v>
      </c>
      <c r="AH168" s="113">
        <f t="shared" si="145"/>
        <v>16</v>
      </c>
      <c r="AI168" s="113">
        <f t="shared" si="146"/>
        <v>15</v>
      </c>
      <c r="AJ168" s="113">
        <f t="shared" si="147"/>
        <v>106.67</v>
      </c>
      <c r="AK168" s="113">
        <f t="shared" si="148"/>
        <v>3</v>
      </c>
      <c r="AL168" s="113" t="str">
        <f t="shared" si="149"/>
        <v>Y</v>
      </c>
      <c r="AM168" s="113">
        <f t="shared" si="150"/>
        <v>17</v>
      </c>
      <c r="AN168" s="113">
        <f t="shared" si="151"/>
        <v>15</v>
      </c>
      <c r="AO168" s="113">
        <f t="shared" si="152"/>
        <v>113.33</v>
      </c>
      <c r="AP168" s="113">
        <f t="shared" si="153"/>
        <v>3</v>
      </c>
      <c r="AQ168" s="113" t="str">
        <f t="shared" si="154"/>
        <v>Y</v>
      </c>
      <c r="AR168" s="113">
        <f t="shared" si="155"/>
        <v>19</v>
      </c>
      <c r="AS168" s="113">
        <f t="shared" si="156"/>
        <v>20</v>
      </c>
      <c r="AT168" s="113">
        <f t="shared" si="157"/>
        <v>95</v>
      </c>
      <c r="AU168" s="113">
        <f t="shared" si="158"/>
        <v>3</v>
      </c>
      <c r="AV168" s="113" t="str">
        <f t="shared" si="159"/>
        <v>Y</v>
      </c>
    </row>
    <row r="169" spans="1:48" s="70" customFormat="1" x14ac:dyDescent="0.25">
      <c r="A169" s="214">
        <v>154</v>
      </c>
      <c r="B169" s="215">
        <v>2200820100148</v>
      </c>
      <c r="C169" s="227" t="s">
        <v>268</v>
      </c>
      <c r="D169" s="221">
        <v>1</v>
      </c>
      <c r="E169" s="221">
        <v>3</v>
      </c>
      <c r="F169" s="221">
        <v>3</v>
      </c>
      <c r="G169" s="221">
        <v>3</v>
      </c>
      <c r="H169" s="221">
        <v>2</v>
      </c>
      <c r="I169" s="222">
        <v>4</v>
      </c>
      <c r="J169" s="23"/>
      <c r="K169" s="217">
        <v>1</v>
      </c>
      <c r="L169" s="217">
        <v>2</v>
      </c>
      <c r="M169" s="217"/>
      <c r="N169" s="217">
        <v>4</v>
      </c>
      <c r="O169" s="217">
        <v>3</v>
      </c>
      <c r="P169" s="217">
        <v>4</v>
      </c>
      <c r="Q169" s="23"/>
      <c r="R169" s="113">
        <v>10</v>
      </c>
      <c r="S169" s="113">
        <v>10</v>
      </c>
      <c r="T169" s="113">
        <v>10</v>
      </c>
      <c r="U169" s="113">
        <v>9</v>
      </c>
      <c r="V169" s="113">
        <v>9</v>
      </c>
      <c r="W169" s="62"/>
      <c r="X169" s="113">
        <f t="shared" si="135"/>
        <v>14</v>
      </c>
      <c r="Y169" s="113">
        <f t="shared" si="136"/>
        <v>15</v>
      </c>
      <c r="Z169" s="113">
        <f t="shared" si="137"/>
        <v>93.33</v>
      </c>
      <c r="AA169" s="113">
        <f t="shared" si="138"/>
        <v>3</v>
      </c>
      <c r="AB169" s="113" t="str">
        <f t="shared" si="139"/>
        <v>Y</v>
      </c>
      <c r="AC169" s="113">
        <f t="shared" si="140"/>
        <v>15</v>
      </c>
      <c r="AD169" s="113">
        <f t="shared" si="141"/>
        <v>15</v>
      </c>
      <c r="AE169" s="113">
        <f t="shared" si="142"/>
        <v>100</v>
      </c>
      <c r="AF169" s="113">
        <f t="shared" si="143"/>
        <v>3</v>
      </c>
      <c r="AG169" s="113" t="str">
        <f t="shared" si="144"/>
        <v>Y</v>
      </c>
      <c r="AH169" s="113">
        <f t="shared" si="145"/>
        <v>15</v>
      </c>
      <c r="AI169" s="113">
        <f t="shared" si="146"/>
        <v>15</v>
      </c>
      <c r="AJ169" s="113">
        <f t="shared" si="147"/>
        <v>100</v>
      </c>
      <c r="AK169" s="113">
        <f t="shared" si="148"/>
        <v>3</v>
      </c>
      <c r="AL169" s="113" t="str">
        <f t="shared" si="149"/>
        <v>Y</v>
      </c>
      <c r="AM169" s="113">
        <f t="shared" si="150"/>
        <v>16</v>
      </c>
      <c r="AN169" s="113">
        <f t="shared" si="151"/>
        <v>15</v>
      </c>
      <c r="AO169" s="113">
        <f t="shared" si="152"/>
        <v>106.67</v>
      </c>
      <c r="AP169" s="113">
        <f t="shared" si="153"/>
        <v>3</v>
      </c>
      <c r="AQ169" s="113" t="str">
        <f t="shared" si="154"/>
        <v>Y</v>
      </c>
      <c r="AR169" s="113">
        <f t="shared" si="155"/>
        <v>18</v>
      </c>
      <c r="AS169" s="113">
        <f t="shared" si="156"/>
        <v>18</v>
      </c>
      <c r="AT169" s="113">
        <f t="shared" si="157"/>
        <v>100</v>
      </c>
      <c r="AU169" s="113">
        <f t="shared" si="158"/>
        <v>3</v>
      </c>
      <c r="AV169" s="113" t="str">
        <f t="shared" si="159"/>
        <v>Y</v>
      </c>
    </row>
    <row r="170" spans="1:48" s="70" customFormat="1" x14ac:dyDescent="0.25">
      <c r="A170" s="214">
        <v>155</v>
      </c>
      <c r="B170" s="215">
        <v>2200820100149</v>
      </c>
      <c r="C170" s="227" t="s">
        <v>269</v>
      </c>
      <c r="D170" s="221">
        <v>1</v>
      </c>
      <c r="E170" s="221"/>
      <c r="F170" s="221"/>
      <c r="G170" s="221">
        <v>4</v>
      </c>
      <c r="H170" s="221">
        <v>2</v>
      </c>
      <c r="I170" s="222">
        <v>4</v>
      </c>
      <c r="J170" s="23"/>
      <c r="K170" s="217"/>
      <c r="L170" s="217">
        <v>3</v>
      </c>
      <c r="M170" s="217">
        <v>2</v>
      </c>
      <c r="N170" s="217">
        <v>4</v>
      </c>
      <c r="O170" s="217">
        <v>1</v>
      </c>
      <c r="P170" s="217">
        <v>2</v>
      </c>
      <c r="Q170" s="23"/>
      <c r="R170" s="113">
        <v>9</v>
      </c>
      <c r="S170" s="113">
        <v>10</v>
      </c>
      <c r="T170" s="113">
        <v>9</v>
      </c>
      <c r="U170" s="113">
        <v>9</v>
      </c>
      <c r="V170" s="113">
        <v>10</v>
      </c>
      <c r="W170" s="62"/>
      <c r="X170" s="113">
        <f t="shared" si="135"/>
        <v>14</v>
      </c>
      <c r="Y170" s="113">
        <f t="shared" si="136"/>
        <v>15</v>
      </c>
      <c r="Z170" s="113">
        <f t="shared" si="137"/>
        <v>93.33</v>
      </c>
      <c r="AA170" s="113">
        <f t="shared" si="138"/>
        <v>3</v>
      </c>
      <c r="AB170" s="113" t="str">
        <f t="shared" si="139"/>
        <v>Y</v>
      </c>
      <c r="AC170" s="113">
        <f t="shared" si="140"/>
        <v>12</v>
      </c>
      <c r="AD170" s="113">
        <f t="shared" si="141"/>
        <v>13</v>
      </c>
      <c r="AE170" s="113">
        <f t="shared" si="142"/>
        <v>92.31</v>
      </c>
      <c r="AF170" s="113">
        <f t="shared" si="143"/>
        <v>3</v>
      </c>
      <c r="AG170" s="113" t="str">
        <f t="shared" si="144"/>
        <v>Y</v>
      </c>
      <c r="AH170" s="113">
        <f t="shared" si="145"/>
        <v>13</v>
      </c>
      <c r="AI170" s="113">
        <f t="shared" si="146"/>
        <v>13</v>
      </c>
      <c r="AJ170" s="113">
        <f t="shared" si="147"/>
        <v>100</v>
      </c>
      <c r="AK170" s="113">
        <f t="shared" si="148"/>
        <v>3</v>
      </c>
      <c r="AL170" s="113" t="str">
        <f t="shared" si="149"/>
        <v>Y</v>
      </c>
      <c r="AM170" s="113">
        <f t="shared" si="150"/>
        <v>13</v>
      </c>
      <c r="AN170" s="113">
        <f t="shared" si="151"/>
        <v>13</v>
      </c>
      <c r="AO170" s="113">
        <f t="shared" si="152"/>
        <v>100</v>
      </c>
      <c r="AP170" s="113">
        <f t="shared" si="153"/>
        <v>3</v>
      </c>
      <c r="AQ170" s="113" t="str">
        <f t="shared" si="154"/>
        <v>Y</v>
      </c>
      <c r="AR170" s="113">
        <f t="shared" si="155"/>
        <v>18</v>
      </c>
      <c r="AS170" s="113">
        <f t="shared" si="156"/>
        <v>20</v>
      </c>
      <c r="AT170" s="113">
        <f t="shared" si="157"/>
        <v>90</v>
      </c>
      <c r="AU170" s="113">
        <f t="shared" si="158"/>
        <v>3</v>
      </c>
      <c r="AV170" s="113" t="str">
        <f t="shared" si="159"/>
        <v>Y</v>
      </c>
    </row>
    <row r="171" spans="1:48" s="70" customFormat="1" x14ac:dyDescent="0.25">
      <c r="A171" s="214">
        <v>156</v>
      </c>
      <c r="B171" s="215">
        <v>2200820100151</v>
      </c>
      <c r="C171" s="227" t="s">
        <v>270</v>
      </c>
      <c r="D171" s="221">
        <v>2</v>
      </c>
      <c r="E171" s="221">
        <v>3</v>
      </c>
      <c r="F171" s="221">
        <v>3</v>
      </c>
      <c r="G171" s="221">
        <v>4</v>
      </c>
      <c r="H171" s="221">
        <v>3</v>
      </c>
      <c r="I171" s="222">
        <v>4</v>
      </c>
      <c r="J171" s="23"/>
      <c r="K171" s="217">
        <v>2</v>
      </c>
      <c r="L171" s="217">
        <v>3</v>
      </c>
      <c r="M171" s="217">
        <v>3</v>
      </c>
      <c r="N171" s="217">
        <v>2</v>
      </c>
      <c r="O171" s="217">
        <v>4</v>
      </c>
      <c r="P171" s="217">
        <v>3</v>
      </c>
      <c r="Q171" s="23"/>
      <c r="R171" s="113">
        <v>10</v>
      </c>
      <c r="S171" s="113">
        <v>10</v>
      </c>
      <c r="T171" s="113">
        <v>9</v>
      </c>
      <c r="U171" s="113">
        <v>9</v>
      </c>
      <c r="V171" s="113">
        <v>10</v>
      </c>
      <c r="W171" s="62"/>
      <c r="X171" s="113">
        <f t="shared" si="135"/>
        <v>16</v>
      </c>
      <c r="Y171" s="113">
        <f t="shared" si="136"/>
        <v>15</v>
      </c>
      <c r="Z171" s="113">
        <f t="shared" si="137"/>
        <v>106.67</v>
      </c>
      <c r="AA171" s="113">
        <f t="shared" si="138"/>
        <v>3</v>
      </c>
      <c r="AB171" s="113" t="str">
        <f t="shared" si="139"/>
        <v>Y</v>
      </c>
      <c r="AC171" s="113">
        <f t="shared" si="140"/>
        <v>16</v>
      </c>
      <c r="AD171" s="113">
        <f t="shared" si="141"/>
        <v>15</v>
      </c>
      <c r="AE171" s="113">
        <f t="shared" si="142"/>
        <v>106.67</v>
      </c>
      <c r="AF171" s="113">
        <f t="shared" si="143"/>
        <v>3</v>
      </c>
      <c r="AG171" s="113" t="str">
        <f t="shared" si="144"/>
        <v>Y</v>
      </c>
      <c r="AH171" s="113">
        <f t="shared" si="145"/>
        <v>13</v>
      </c>
      <c r="AI171" s="113">
        <f t="shared" si="146"/>
        <v>15</v>
      </c>
      <c r="AJ171" s="113">
        <f t="shared" si="147"/>
        <v>86.67</v>
      </c>
      <c r="AK171" s="113">
        <f t="shared" si="148"/>
        <v>3</v>
      </c>
      <c r="AL171" s="113" t="str">
        <f t="shared" si="149"/>
        <v>Y</v>
      </c>
      <c r="AM171" s="113">
        <f t="shared" si="150"/>
        <v>16</v>
      </c>
      <c r="AN171" s="113">
        <f t="shared" si="151"/>
        <v>15</v>
      </c>
      <c r="AO171" s="113">
        <f t="shared" si="152"/>
        <v>106.67</v>
      </c>
      <c r="AP171" s="113">
        <f t="shared" si="153"/>
        <v>3</v>
      </c>
      <c r="AQ171" s="113" t="str">
        <f t="shared" si="154"/>
        <v>Y</v>
      </c>
      <c r="AR171" s="113">
        <f t="shared" si="155"/>
        <v>23</v>
      </c>
      <c r="AS171" s="113">
        <f t="shared" si="156"/>
        <v>20</v>
      </c>
      <c r="AT171" s="113">
        <f t="shared" si="157"/>
        <v>115</v>
      </c>
      <c r="AU171" s="113">
        <f t="shared" si="158"/>
        <v>3</v>
      </c>
      <c r="AV171" s="113" t="str">
        <f t="shared" si="159"/>
        <v>Y</v>
      </c>
    </row>
    <row r="172" spans="1:48" s="70" customFormat="1" x14ac:dyDescent="0.25">
      <c r="A172" s="214">
        <v>157</v>
      </c>
      <c r="B172" s="215">
        <v>2200820100152</v>
      </c>
      <c r="C172" s="227" t="s">
        <v>271</v>
      </c>
      <c r="D172" s="221">
        <v>1</v>
      </c>
      <c r="E172" s="221">
        <v>3</v>
      </c>
      <c r="F172" s="221">
        <v>3</v>
      </c>
      <c r="G172" s="221"/>
      <c r="H172" s="221">
        <v>2</v>
      </c>
      <c r="I172" s="222">
        <v>3</v>
      </c>
      <c r="J172" s="23"/>
      <c r="K172" s="217">
        <v>2</v>
      </c>
      <c r="L172" s="217">
        <v>3</v>
      </c>
      <c r="M172" s="217"/>
      <c r="N172" s="217">
        <v>2</v>
      </c>
      <c r="O172" s="217">
        <v>4</v>
      </c>
      <c r="P172" s="217">
        <v>2</v>
      </c>
      <c r="Q172" s="23"/>
      <c r="R172" s="113">
        <v>9</v>
      </c>
      <c r="S172" s="113">
        <v>9</v>
      </c>
      <c r="T172" s="113">
        <v>9</v>
      </c>
      <c r="U172" s="113">
        <v>10</v>
      </c>
      <c r="V172" s="113">
        <v>10</v>
      </c>
      <c r="W172" s="62"/>
      <c r="X172" s="113">
        <f t="shared" si="135"/>
        <v>10</v>
      </c>
      <c r="Y172" s="113">
        <f t="shared" si="136"/>
        <v>12</v>
      </c>
      <c r="Z172" s="113">
        <f t="shared" si="137"/>
        <v>83.33</v>
      </c>
      <c r="AA172" s="113">
        <f t="shared" si="138"/>
        <v>3</v>
      </c>
      <c r="AB172" s="113" t="str">
        <f t="shared" si="139"/>
        <v>Y</v>
      </c>
      <c r="AC172" s="113">
        <f t="shared" si="140"/>
        <v>14</v>
      </c>
      <c r="AD172" s="113">
        <f t="shared" si="141"/>
        <v>15</v>
      </c>
      <c r="AE172" s="113">
        <f t="shared" si="142"/>
        <v>93.33</v>
      </c>
      <c r="AF172" s="113">
        <f t="shared" si="143"/>
        <v>3</v>
      </c>
      <c r="AG172" s="113" t="str">
        <f t="shared" si="144"/>
        <v>Y</v>
      </c>
      <c r="AH172" s="113">
        <f t="shared" si="145"/>
        <v>13</v>
      </c>
      <c r="AI172" s="113">
        <f t="shared" si="146"/>
        <v>15</v>
      </c>
      <c r="AJ172" s="113">
        <f t="shared" si="147"/>
        <v>86.67</v>
      </c>
      <c r="AK172" s="113">
        <f t="shared" si="148"/>
        <v>3</v>
      </c>
      <c r="AL172" s="113" t="str">
        <f t="shared" si="149"/>
        <v>Y</v>
      </c>
      <c r="AM172" s="113">
        <f t="shared" si="150"/>
        <v>16</v>
      </c>
      <c r="AN172" s="113">
        <f t="shared" si="151"/>
        <v>15</v>
      </c>
      <c r="AO172" s="113">
        <f t="shared" si="152"/>
        <v>106.67</v>
      </c>
      <c r="AP172" s="113">
        <f t="shared" si="153"/>
        <v>3</v>
      </c>
      <c r="AQ172" s="113" t="str">
        <f t="shared" si="154"/>
        <v>Y</v>
      </c>
      <c r="AR172" s="113">
        <f t="shared" si="155"/>
        <v>19</v>
      </c>
      <c r="AS172" s="113">
        <f t="shared" si="156"/>
        <v>18</v>
      </c>
      <c r="AT172" s="113">
        <f t="shared" si="157"/>
        <v>105.56</v>
      </c>
      <c r="AU172" s="113">
        <f t="shared" si="158"/>
        <v>3</v>
      </c>
      <c r="AV172" s="113" t="str">
        <f t="shared" si="159"/>
        <v>Y</v>
      </c>
    </row>
    <row r="173" spans="1:48" s="70" customFormat="1" x14ac:dyDescent="0.25">
      <c r="A173" s="214">
        <v>158</v>
      </c>
      <c r="B173" s="215">
        <v>2200820100153</v>
      </c>
      <c r="C173" s="227" t="s">
        <v>272</v>
      </c>
      <c r="D173" s="221">
        <v>2</v>
      </c>
      <c r="E173" s="221">
        <v>3</v>
      </c>
      <c r="F173" s="221">
        <v>3</v>
      </c>
      <c r="G173" s="221">
        <v>3</v>
      </c>
      <c r="H173" s="221">
        <v>3</v>
      </c>
      <c r="I173" s="222">
        <v>1</v>
      </c>
      <c r="J173" s="23"/>
      <c r="K173" s="217">
        <v>2</v>
      </c>
      <c r="L173" s="217">
        <v>2</v>
      </c>
      <c r="M173" s="217">
        <v>2</v>
      </c>
      <c r="N173" s="217">
        <v>4</v>
      </c>
      <c r="O173" s="217">
        <v>4</v>
      </c>
      <c r="P173" s="217">
        <v>2</v>
      </c>
      <c r="Q173" s="23"/>
      <c r="R173" s="113">
        <v>10</v>
      </c>
      <c r="S173" s="113">
        <v>10</v>
      </c>
      <c r="T173" s="113">
        <v>9</v>
      </c>
      <c r="U173" s="113">
        <v>10</v>
      </c>
      <c r="V173" s="113">
        <v>10</v>
      </c>
      <c r="W173" s="62"/>
      <c r="X173" s="113">
        <f t="shared" si="135"/>
        <v>15</v>
      </c>
      <c r="Y173" s="113">
        <f t="shared" si="136"/>
        <v>15</v>
      </c>
      <c r="Z173" s="113">
        <f t="shared" si="137"/>
        <v>100</v>
      </c>
      <c r="AA173" s="113">
        <f t="shared" si="138"/>
        <v>3</v>
      </c>
      <c r="AB173" s="113" t="str">
        <f t="shared" si="139"/>
        <v>Y</v>
      </c>
      <c r="AC173" s="113">
        <f t="shared" si="140"/>
        <v>16</v>
      </c>
      <c r="AD173" s="113">
        <f t="shared" si="141"/>
        <v>15</v>
      </c>
      <c r="AE173" s="113">
        <f t="shared" si="142"/>
        <v>106.67</v>
      </c>
      <c r="AF173" s="113">
        <f t="shared" si="143"/>
        <v>3</v>
      </c>
      <c r="AG173" s="113" t="str">
        <f t="shared" si="144"/>
        <v>Y</v>
      </c>
      <c r="AH173" s="113">
        <f t="shared" si="145"/>
        <v>15</v>
      </c>
      <c r="AI173" s="113">
        <f t="shared" si="146"/>
        <v>15</v>
      </c>
      <c r="AJ173" s="113">
        <f t="shared" si="147"/>
        <v>100</v>
      </c>
      <c r="AK173" s="113">
        <f t="shared" si="148"/>
        <v>3</v>
      </c>
      <c r="AL173" s="113" t="str">
        <f t="shared" si="149"/>
        <v>Y</v>
      </c>
      <c r="AM173" s="113">
        <f t="shared" si="150"/>
        <v>14</v>
      </c>
      <c r="AN173" s="113">
        <f t="shared" si="151"/>
        <v>15</v>
      </c>
      <c r="AO173" s="113">
        <f t="shared" si="152"/>
        <v>93.33</v>
      </c>
      <c r="AP173" s="113">
        <f t="shared" si="153"/>
        <v>3</v>
      </c>
      <c r="AQ173" s="113" t="str">
        <f t="shared" si="154"/>
        <v>Y</v>
      </c>
      <c r="AR173" s="113">
        <f t="shared" si="155"/>
        <v>20</v>
      </c>
      <c r="AS173" s="113">
        <f t="shared" si="156"/>
        <v>20</v>
      </c>
      <c r="AT173" s="113">
        <f t="shared" si="157"/>
        <v>100</v>
      </c>
      <c r="AU173" s="113">
        <f t="shared" si="158"/>
        <v>3</v>
      </c>
      <c r="AV173" s="113" t="str">
        <f t="shared" si="159"/>
        <v>Y</v>
      </c>
    </row>
    <row r="174" spans="1:48" s="70" customFormat="1" x14ac:dyDescent="0.25">
      <c r="A174" s="214">
        <v>159</v>
      </c>
      <c r="B174" s="215">
        <v>2200820100154</v>
      </c>
      <c r="C174" s="227" t="s">
        <v>273</v>
      </c>
      <c r="D174" s="221">
        <v>1</v>
      </c>
      <c r="E174" s="221">
        <v>3</v>
      </c>
      <c r="F174" s="221">
        <v>3</v>
      </c>
      <c r="G174" s="221">
        <v>3</v>
      </c>
      <c r="H174" s="221">
        <v>4</v>
      </c>
      <c r="I174" s="222">
        <v>4</v>
      </c>
      <c r="J174" s="23"/>
      <c r="K174" s="217"/>
      <c r="L174" s="217">
        <v>3</v>
      </c>
      <c r="M174" s="217">
        <v>2</v>
      </c>
      <c r="N174" s="217">
        <v>4</v>
      </c>
      <c r="O174" s="217"/>
      <c r="P174" s="217">
        <v>2</v>
      </c>
      <c r="Q174" s="23"/>
      <c r="R174" s="113">
        <v>9</v>
      </c>
      <c r="S174" s="113">
        <v>10</v>
      </c>
      <c r="T174" s="113">
        <v>9</v>
      </c>
      <c r="U174" s="113">
        <v>10</v>
      </c>
      <c r="V174" s="113">
        <v>10</v>
      </c>
      <c r="W174" s="62"/>
      <c r="X174" s="113">
        <f t="shared" si="135"/>
        <v>13</v>
      </c>
      <c r="Y174" s="113">
        <f t="shared" si="136"/>
        <v>15</v>
      </c>
      <c r="Z174" s="113">
        <f t="shared" si="137"/>
        <v>86.67</v>
      </c>
      <c r="AA174" s="113">
        <f t="shared" si="138"/>
        <v>3</v>
      </c>
      <c r="AB174" s="113" t="str">
        <f t="shared" si="139"/>
        <v>Y</v>
      </c>
      <c r="AC174" s="113">
        <f t="shared" si="140"/>
        <v>17</v>
      </c>
      <c r="AD174" s="113">
        <f t="shared" si="141"/>
        <v>15</v>
      </c>
      <c r="AE174" s="113">
        <f t="shared" si="142"/>
        <v>113.33</v>
      </c>
      <c r="AF174" s="113">
        <f t="shared" si="143"/>
        <v>3</v>
      </c>
      <c r="AG174" s="113" t="str">
        <f t="shared" si="144"/>
        <v>Y</v>
      </c>
      <c r="AH174" s="113">
        <f t="shared" si="145"/>
        <v>13</v>
      </c>
      <c r="AI174" s="113">
        <f t="shared" si="146"/>
        <v>13</v>
      </c>
      <c r="AJ174" s="113">
        <f t="shared" si="147"/>
        <v>100</v>
      </c>
      <c r="AK174" s="113">
        <f t="shared" si="148"/>
        <v>3</v>
      </c>
      <c r="AL174" s="113" t="str">
        <f t="shared" si="149"/>
        <v>Y</v>
      </c>
      <c r="AM174" s="113">
        <f t="shared" si="150"/>
        <v>17</v>
      </c>
      <c r="AN174" s="113">
        <f t="shared" si="151"/>
        <v>15</v>
      </c>
      <c r="AO174" s="113">
        <f t="shared" si="152"/>
        <v>113.33</v>
      </c>
      <c r="AP174" s="113">
        <f t="shared" si="153"/>
        <v>3</v>
      </c>
      <c r="AQ174" s="113" t="str">
        <f t="shared" si="154"/>
        <v>Y</v>
      </c>
      <c r="AR174" s="113">
        <f t="shared" si="155"/>
        <v>17</v>
      </c>
      <c r="AS174" s="113">
        <f t="shared" si="156"/>
        <v>17</v>
      </c>
      <c r="AT174" s="113">
        <f t="shared" si="157"/>
        <v>100</v>
      </c>
      <c r="AU174" s="113">
        <f t="shared" si="158"/>
        <v>3</v>
      </c>
      <c r="AV174" s="113" t="str">
        <f t="shared" si="159"/>
        <v>Y</v>
      </c>
    </row>
    <row r="175" spans="1:48" s="70" customFormat="1" x14ac:dyDescent="0.25">
      <c r="A175" s="214">
        <v>160</v>
      </c>
      <c r="B175" s="215">
        <v>2200820100155</v>
      </c>
      <c r="C175" s="227" t="s">
        <v>274</v>
      </c>
      <c r="D175" s="221">
        <v>2</v>
      </c>
      <c r="E175" s="221">
        <v>3</v>
      </c>
      <c r="F175" s="221">
        <v>3</v>
      </c>
      <c r="G175" s="221">
        <v>3</v>
      </c>
      <c r="H175" s="221">
        <v>4</v>
      </c>
      <c r="I175" s="222">
        <v>4</v>
      </c>
      <c r="J175" s="23"/>
      <c r="K175" s="217">
        <v>2</v>
      </c>
      <c r="L175" s="217">
        <v>2</v>
      </c>
      <c r="M175" s="217">
        <v>1</v>
      </c>
      <c r="N175" s="217">
        <v>4</v>
      </c>
      <c r="O175" s="217">
        <v>2</v>
      </c>
      <c r="P175" s="217">
        <v>4</v>
      </c>
      <c r="Q175" s="23"/>
      <c r="R175" s="113">
        <v>10</v>
      </c>
      <c r="S175" s="113">
        <v>10</v>
      </c>
      <c r="T175" s="113">
        <v>9</v>
      </c>
      <c r="U175" s="113">
        <v>10</v>
      </c>
      <c r="V175" s="113">
        <v>10</v>
      </c>
      <c r="W175" s="62"/>
      <c r="X175" s="113">
        <f t="shared" si="135"/>
        <v>15</v>
      </c>
      <c r="Y175" s="113">
        <f t="shared" si="136"/>
        <v>15</v>
      </c>
      <c r="Z175" s="113">
        <f t="shared" si="137"/>
        <v>100</v>
      </c>
      <c r="AA175" s="113">
        <f t="shared" si="138"/>
        <v>3</v>
      </c>
      <c r="AB175" s="113" t="str">
        <f t="shared" si="139"/>
        <v>Y</v>
      </c>
      <c r="AC175" s="113">
        <f t="shared" si="140"/>
        <v>17</v>
      </c>
      <c r="AD175" s="113">
        <f t="shared" si="141"/>
        <v>15</v>
      </c>
      <c r="AE175" s="113">
        <f t="shared" si="142"/>
        <v>113.33</v>
      </c>
      <c r="AF175" s="113">
        <f t="shared" si="143"/>
        <v>3</v>
      </c>
      <c r="AG175" s="113" t="str">
        <f t="shared" si="144"/>
        <v>Y</v>
      </c>
      <c r="AH175" s="113">
        <f t="shared" si="145"/>
        <v>15</v>
      </c>
      <c r="AI175" s="113">
        <f t="shared" si="146"/>
        <v>15</v>
      </c>
      <c r="AJ175" s="113">
        <f t="shared" si="147"/>
        <v>100</v>
      </c>
      <c r="AK175" s="113">
        <f t="shared" si="148"/>
        <v>3</v>
      </c>
      <c r="AL175" s="113" t="str">
        <f t="shared" si="149"/>
        <v>Y</v>
      </c>
      <c r="AM175" s="113">
        <f t="shared" si="150"/>
        <v>17</v>
      </c>
      <c r="AN175" s="113">
        <f t="shared" si="151"/>
        <v>15</v>
      </c>
      <c r="AO175" s="113">
        <f t="shared" si="152"/>
        <v>113.33</v>
      </c>
      <c r="AP175" s="113">
        <f t="shared" si="153"/>
        <v>3</v>
      </c>
      <c r="AQ175" s="113" t="str">
        <f t="shared" si="154"/>
        <v>Y</v>
      </c>
      <c r="AR175" s="113">
        <f t="shared" si="155"/>
        <v>19</v>
      </c>
      <c r="AS175" s="113">
        <f t="shared" si="156"/>
        <v>20</v>
      </c>
      <c r="AT175" s="113">
        <f t="shared" si="157"/>
        <v>95</v>
      </c>
      <c r="AU175" s="113">
        <f t="shared" si="158"/>
        <v>3</v>
      </c>
      <c r="AV175" s="113" t="str">
        <f t="shared" si="159"/>
        <v>Y</v>
      </c>
    </row>
    <row r="176" spans="1:48" s="70" customFormat="1" x14ac:dyDescent="0.25">
      <c r="A176" s="214">
        <v>161</v>
      </c>
      <c r="B176" s="215">
        <v>2200820100157</v>
      </c>
      <c r="C176" s="227" t="s">
        <v>275</v>
      </c>
      <c r="D176" s="221">
        <v>1</v>
      </c>
      <c r="E176" s="221">
        <v>3</v>
      </c>
      <c r="F176" s="221">
        <v>2</v>
      </c>
      <c r="G176" s="221">
        <v>3</v>
      </c>
      <c r="H176" s="221">
        <v>4</v>
      </c>
      <c r="I176" s="222"/>
      <c r="J176" s="23"/>
      <c r="K176" s="217">
        <v>1</v>
      </c>
      <c r="L176" s="217">
        <v>3</v>
      </c>
      <c r="M176" s="217">
        <v>2</v>
      </c>
      <c r="N176" s="217"/>
      <c r="O176" s="217"/>
      <c r="P176" s="217">
        <v>1</v>
      </c>
      <c r="Q176" s="23"/>
      <c r="R176" s="113">
        <v>5</v>
      </c>
      <c r="S176" s="113">
        <v>10</v>
      </c>
      <c r="T176" s="113">
        <v>10</v>
      </c>
      <c r="U176" s="113">
        <v>10</v>
      </c>
      <c r="V176" s="113">
        <v>8</v>
      </c>
      <c r="W176" s="62"/>
      <c r="X176" s="113">
        <f t="shared" si="135"/>
        <v>9</v>
      </c>
      <c r="Y176" s="113">
        <f t="shared" si="136"/>
        <v>15</v>
      </c>
      <c r="Z176" s="113">
        <f t="shared" si="137"/>
        <v>60</v>
      </c>
      <c r="AA176" s="113">
        <f t="shared" si="138"/>
        <v>3</v>
      </c>
      <c r="AB176" s="113" t="str">
        <f t="shared" si="139"/>
        <v>Y</v>
      </c>
      <c r="AC176" s="113">
        <f t="shared" si="140"/>
        <v>17</v>
      </c>
      <c r="AD176" s="113">
        <f t="shared" si="141"/>
        <v>15</v>
      </c>
      <c r="AE176" s="113">
        <f t="shared" si="142"/>
        <v>113.33</v>
      </c>
      <c r="AF176" s="113">
        <f t="shared" si="143"/>
        <v>3</v>
      </c>
      <c r="AG176" s="113" t="str">
        <f t="shared" si="144"/>
        <v>Y</v>
      </c>
      <c r="AH176" s="113">
        <f t="shared" si="145"/>
        <v>11</v>
      </c>
      <c r="AI176" s="113">
        <f t="shared" si="146"/>
        <v>12</v>
      </c>
      <c r="AJ176" s="113">
        <f t="shared" si="147"/>
        <v>91.67</v>
      </c>
      <c r="AK176" s="113">
        <f t="shared" si="148"/>
        <v>3</v>
      </c>
      <c r="AL176" s="113" t="str">
        <f t="shared" si="149"/>
        <v>Y</v>
      </c>
      <c r="AM176" s="113">
        <f t="shared" si="150"/>
        <v>12</v>
      </c>
      <c r="AN176" s="113">
        <f t="shared" si="151"/>
        <v>12</v>
      </c>
      <c r="AO176" s="113">
        <f t="shared" si="152"/>
        <v>100</v>
      </c>
      <c r="AP176" s="113">
        <f t="shared" si="153"/>
        <v>3</v>
      </c>
      <c r="AQ176" s="113" t="str">
        <f t="shared" si="154"/>
        <v>Y</v>
      </c>
      <c r="AR176" s="113">
        <f t="shared" si="155"/>
        <v>14</v>
      </c>
      <c r="AS176" s="113">
        <f t="shared" si="156"/>
        <v>17</v>
      </c>
      <c r="AT176" s="113">
        <f t="shared" si="157"/>
        <v>82.35</v>
      </c>
      <c r="AU176" s="113">
        <f t="shared" si="158"/>
        <v>3</v>
      </c>
      <c r="AV176" s="113" t="str">
        <f t="shared" si="159"/>
        <v>Y</v>
      </c>
    </row>
    <row r="177" spans="1:48" s="70" customFormat="1" x14ac:dyDescent="0.25">
      <c r="A177" s="214">
        <v>162</v>
      </c>
      <c r="B177" s="215">
        <v>2200820100159</v>
      </c>
      <c r="C177" s="227" t="s">
        <v>276</v>
      </c>
      <c r="D177" s="221"/>
      <c r="E177" s="221"/>
      <c r="F177" s="221"/>
      <c r="G177" s="221"/>
      <c r="H177" s="221"/>
      <c r="I177" s="222"/>
      <c r="J177" s="23"/>
      <c r="K177" s="217">
        <v>1</v>
      </c>
      <c r="L177" s="217"/>
      <c r="M177" s="217">
        <v>2</v>
      </c>
      <c r="N177" s="217"/>
      <c r="O177" s="217"/>
      <c r="P177" s="217">
        <v>2</v>
      </c>
      <c r="Q177" s="23"/>
      <c r="R177" s="113">
        <v>10</v>
      </c>
      <c r="S177" s="113">
        <v>9</v>
      </c>
      <c r="T177" s="113">
        <v>10</v>
      </c>
      <c r="U177" s="113">
        <v>8</v>
      </c>
      <c r="V177" s="113">
        <v>10</v>
      </c>
      <c r="W177" s="62"/>
      <c r="X177" s="113">
        <f t="shared" si="135"/>
        <v>10</v>
      </c>
      <c r="Y177" s="113">
        <f t="shared" si="136"/>
        <v>10</v>
      </c>
      <c r="Z177" s="113">
        <f t="shared" si="137"/>
        <v>100</v>
      </c>
      <c r="AA177" s="113">
        <f t="shared" si="138"/>
        <v>3</v>
      </c>
      <c r="AB177" s="113" t="str">
        <f t="shared" si="139"/>
        <v>Y</v>
      </c>
      <c r="AC177" s="113">
        <f t="shared" si="140"/>
        <v>9</v>
      </c>
      <c r="AD177" s="113">
        <f t="shared" si="141"/>
        <v>10</v>
      </c>
      <c r="AE177" s="113">
        <f t="shared" si="142"/>
        <v>90</v>
      </c>
      <c r="AF177" s="113">
        <f t="shared" si="143"/>
        <v>3</v>
      </c>
      <c r="AG177" s="113" t="str">
        <f t="shared" si="144"/>
        <v>Y</v>
      </c>
      <c r="AH177" s="113">
        <f t="shared" si="145"/>
        <v>11</v>
      </c>
      <c r="AI177" s="113">
        <f t="shared" si="146"/>
        <v>12</v>
      </c>
      <c r="AJ177" s="113">
        <f t="shared" si="147"/>
        <v>91.67</v>
      </c>
      <c r="AK177" s="113">
        <f t="shared" si="148"/>
        <v>3</v>
      </c>
      <c r="AL177" s="113" t="str">
        <f t="shared" si="149"/>
        <v>Y</v>
      </c>
      <c r="AM177" s="113">
        <f t="shared" si="150"/>
        <v>8</v>
      </c>
      <c r="AN177" s="113">
        <f t="shared" si="151"/>
        <v>10</v>
      </c>
      <c r="AO177" s="113">
        <f t="shared" si="152"/>
        <v>80</v>
      </c>
      <c r="AP177" s="113">
        <f t="shared" si="153"/>
        <v>3</v>
      </c>
      <c r="AQ177" s="113" t="str">
        <f t="shared" si="154"/>
        <v>Y</v>
      </c>
      <c r="AR177" s="113">
        <f t="shared" si="155"/>
        <v>14</v>
      </c>
      <c r="AS177" s="113">
        <f t="shared" si="156"/>
        <v>15</v>
      </c>
      <c r="AT177" s="113">
        <f t="shared" si="157"/>
        <v>93.33</v>
      </c>
      <c r="AU177" s="113">
        <f t="shared" si="158"/>
        <v>3</v>
      </c>
      <c r="AV177" s="113" t="str">
        <f t="shared" si="159"/>
        <v>Y</v>
      </c>
    </row>
    <row r="178" spans="1:48" s="70" customFormat="1" x14ac:dyDescent="0.25">
      <c r="A178" s="214">
        <v>163</v>
      </c>
      <c r="B178" s="215">
        <v>2200820100160</v>
      </c>
      <c r="C178" s="227" t="s">
        <v>277</v>
      </c>
      <c r="D178" s="221">
        <v>2</v>
      </c>
      <c r="E178" s="221">
        <v>3</v>
      </c>
      <c r="F178" s="221">
        <v>3</v>
      </c>
      <c r="G178" s="221">
        <v>4</v>
      </c>
      <c r="H178" s="221">
        <v>4</v>
      </c>
      <c r="I178" s="222">
        <v>4</v>
      </c>
      <c r="J178" s="23"/>
      <c r="K178" s="217">
        <v>2</v>
      </c>
      <c r="L178" s="217">
        <v>3</v>
      </c>
      <c r="M178" s="217">
        <v>2</v>
      </c>
      <c r="N178" s="217">
        <v>4</v>
      </c>
      <c r="O178" s="217">
        <v>4</v>
      </c>
      <c r="P178" s="217">
        <v>2</v>
      </c>
      <c r="Q178" s="23"/>
      <c r="R178" s="113">
        <v>10</v>
      </c>
      <c r="S178" s="113">
        <v>10</v>
      </c>
      <c r="T178" s="113">
        <v>10</v>
      </c>
      <c r="U178" s="113">
        <v>8</v>
      </c>
      <c r="V178" s="113">
        <v>8</v>
      </c>
      <c r="W178" s="62"/>
      <c r="X178" s="113">
        <f t="shared" si="135"/>
        <v>16</v>
      </c>
      <c r="Y178" s="113">
        <f t="shared" si="136"/>
        <v>15</v>
      </c>
      <c r="Z178" s="113">
        <f t="shared" si="137"/>
        <v>106.67</v>
      </c>
      <c r="AA178" s="113">
        <f t="shared" si="138"/>
        <v>3</v>
      </c>
      <c r="AB178" s="113" t="str">
        <f t="shared" si="139"/>
        <v>Y</v>
      </c>
      <c r="AC178" s="113">
        <f t="shared" si="140"/>
        <v>17</v>
      </c>
      <c r="AD178" s="113">
        <f t="shared" si="141"/>
        <v>15</v>
      </c>
      <c r="AE178" s="113">
        <f t="shared" si="142"/>
        <v>113.33</v>
      </c>
      <c r="AF178" s="113">
        <f t="shared" si="143"/>
        <v>3</v>
      </c>
      <c r="AG178" s="113" t="str">
        <f t="shared" si="144"/>
        <v>Y</v>
      </c>
      <c r="AH178" s="113">
        <f t="shared" si="145"/>
        <v>16</v>
      </c>
      <c r="AI178" s="113">
        <f t="shared" si="146"/>
        <v>15</v>
      </c>
      <c r="AJ178" s="113">
        <f t="shared" si="147"/>
        <v>106.67</v>
      </c>
      <c r="AK178" s="113">
        <f t="shared" si="148"/>
        <v>3</v>
      </c>
      <c r="AL178" s="113" t="str">
        <f t="shared" si="149"/>
        <v>Y</v>
      </c>
      <c r="AM178" s="113">
        <f t="shared" si="150"/>
        <v>15</v>
      </c>
      <c r="AN178" s="113">
        <f t="shared" si="151"/>
        <v>15</v>
      </c>
      <c r="AO178" s="113">
        <f t="shared" si="152"/>
        <v>100</v>
      </c>
      <c r="AP178" s="113">
        <f t="shared" si="153"/>
        <v>3</v>
      </c>
      <c r="AQ178" s="113" t="str">
        <f t="shared" si="154"/>
        <v>Y</v>
      </c>
      <c r="AR178" s="113">
        <f t="shared" si="155"/>
        <v>19</v>
      </c>
      <c r="AS178" s="113">
        <f t="shared" si="156"/>
        <v>20</v>
      </c>
      <c r="AT178" s="113">
        <f t="shared" si="157"/>
        <v>95</v>
      </c>
      <c r="AU178" s="113">
        <f t="shared" si="158"/>
        <v>3</v>
      </c>
      <c r="AV178" s="113" t="str">
        <f t="shared" si="159"/>
        <v>Y</v>
      </c>
    </row>
    <row r="179" spans="1:48" s="70" customFormat="1" x14ac:dyDescent="0.25">
      <c r="A179" s="214">
        <v>164</v>
      </c>
      <c r="B179" s="215">
        <v>2200820100161</v>
      </c>
      <c r="C179" s="227" t="s">
        <v>278</v>
      </c>
      <c r="D179" s="221">
        <v>1</v>
      </c>
      <c r="E179" s="221">
        <v>1</v>
      </c>
      <c r="F179" s="221"/>
      <c r="G179" s="221">
        <v>4</v>
      </c>
      <c r="H179" s="221">
        <v>2</v>
      </c>
      <c r="I179" s="222">
        <v>2</v>
      </c>
      <c r="J179" s="23"/>
      <c r="K179" s="217">
        <v>2</v>
      </c>
      <c r="L179" s="217">
        <v>3</v>
      </c>
      <c r="M179" s="217"/>
      <c r="N179" s="217"/>
      <c r="O179" s="217">
        <v>1</v>
      </c>
      <c r="P179" s="217"/>
      <c r="Q179" s="23"/>
      <c r="R179" s="113">
        <v>10</v>
      </c>
      <c r="S179" s="113">
        <v>9</v>
      </c>
      <c r="T179" s="113">
        <v>9</v>
      </c>
      <c r="U179" s="113">
        <v>10</v>
      </c>
      <c r="V179" s="113">
        <v>9</v>
      </c>
      <c r="W179" s="62"/>
      <c r="X179" s="113">
        <f t="shared" si="135"/>
        <v>15</v>
      </c>
      <c r="Y179" s="113">
        <f t="shared" si="136"/>
        <v>15</v>
      </c>
      <c r="Z179" s="113">
        <f t="shared" si="137"/>
        <v>100</v>
      </c>
      <c r="AA179" s="113">
        <f t="shared" si="138"/>
        <v>3</v>
      </c>
      <c r="AB179" s="113" t="str">
        <f t="shared" si="139"/>
        <v>Y</v>
      </c>
      <c r="AC179" s="113">
        <f t="shared" si="140"/>
        <v>12</v>
      </c>
      <c r="AD179" s="113">
        <f t="shared" si="141"/>
        <v>15</v>
      </c>
      <c r="AE179" s="113">
        <f t="shared" si="142"/>
        <v>80</v>
      </c>
      <c r="AF179" s="113">
        <f t="shared" si="143"/>
        <v>3</v>
      </c>
      <c r="AG179" s="113" t="str">
        <f t="shared" si="144"/>
        <v>Y</v>
      </c>
      <c r="AH179" s="113">
        <f t="shared" si="145"/>
        <v>11</v>
      </c>
      <c r="AI179" s="113">
        <f t="shared" si="146"/>
        <v>12</v>
      </c>
      <c r="AJ179" s="113">
        <f t="shared" si="147"/>
        <v>91.67</v>
      </c>
      <c r="AK179" s="113">
        <f t="shared" si="148"/>
        <v>3</v>
      </c>
      <c r="AL179" s="113" t="str">
        <f t="shared" si="149"/>
        <v>Y</v>
      </c>
      <c r="AM179" s="113">
        <f t="shared" si="150"/>
        <v>12</v>
      </c>
      <c r="AN179" s="113">
        <f t="shared" si="151"/>
        <v>13</v>
      </c>
      <c r="AO179" s="113">
        <f t="shared" si="152"/>
        <v>92.31</v>
      </c>
      <c r="AP179" s="113">
        <f t="shared" si="153"/>
        <v>3</v>
      </c>
      <c r="AQ179" s="113" t="str">
        <f t="shared" si="154"/>
        <v>Y</v>
      </c>
      <c r="AR179" s="113">
        <f t="shared" si="155"/>
        <v>13</v>
      </c>
      <c r="AS179" s="113">
        <f t="shared" si="156"/>
        <v>15</v>
      </c>
      <c r="AT179" s="113">
        <f t="shared" si="157"/>
        <v>86.67</v>
      </c>
      <c r="AU179" s="113">
        <f t="shared" si="158"/>
        <v>3</v>
      </c>
      <c r="AV179" s="113" t="str">
        <f t="shared" si="159"/>
        <v>Y</v>
      </c>
    </row>
    <row r="180" spans="1:48" s="70" customFormat="1" x14ac:dyDescent="0.25">
      <c r="A180" s="214">
        <v>165</v>
      </c>
      <c r="B180" s="215">
        <v>2200820100162</v>
      </c>
      <c r="C180" s="227" t="s">
        <v>279</v>
      </c>
      <c r="D180" s="221">
        <v>1</v>
      </c>
      <c r="E180" s="221">
        <v>3</v>
      </c>
      <c r="F180" s="221">
        <v>3</v>
      </c>
      <c r="G180" s="221">
        <v>4</v>
      </c>
      <c r="H180" s="221">
        <v>4</v>
      </c>
      <c r="I180" s="222">
        <v>4</v>
      </c>
      <c r="J180" s="23"/>
      <c r="K180" s="217">
        <v>2</v>
      </c>
      <c r="L180" s="217">
        <v>1</v>
      </c>
      <c r="M180" s="217">
        <v>3</v>
      </c>
      <c r="N180" s="217">
        <v>4</v>
      </c>
      <c r="O180" s="217">
        <v>2</v>
      </c>
      <c r="P180" s="217"/>
      <c r="Q180" s="23"/>
      <c r="R180" s="113">
        <v>10</v>
      </c>
      <c r="S180" s="113">
        <v>10</v>
      </c>
      <c r="T180" s="113">
        <v>10</v>
      </c>
      <c r="U180" s="113">
        <v>10</v>
      </c>
      <c r="V180" s="113">
        <v>9</v>
      </c>
      <c r="W180" s="62"/>
      <c r="X180" s="113">
        <f t="shared" si="135"/>
        <v>15</v>
      </c>
      <c r="Y180" s="113">
        <f t="shared" si="136"/>
        <v>15</v>
      </c>
      <c r="Z180" s="113">
        <f t="shared" si="137"/>
        <v>100</v>
      </c>
      <c r="AA180" s="113">
        <f t="shared" si="138"/>
        <v>3</v>
      </c>
      <c r="AB180" s="113" t="str">
        <f t="shared" si="139"/>
        <v>Y</v>
      </c>
      <c r="AC180" s="113">
        <f t="shared" si="140"/>
        <v>17</v>
      </c>
      <c r="AD180" s="113">
        <f t="shared" si="141"/>
        <v>15</v>
      </c>
      <c r="AE180" s="113">
        <f t="shared" si="142"/>
        <v>113.33</v>
      </c>
      <c r="AF180" s="113">
        <f t="shared" si="143"/>
        <v>3</v>
      </c>
      <c r="AG180" s="113" t="str">
        <f t="shared" si="144"/>
        <v>Y</v>
      </c>
      <c r="AH180" s="113">
        <f t="shared" si="145"/>
        <v>16</v>
      </c>
      <c r="AI180" s="113">
        <f t="shared" si="146"/>
        <v>15</v>
      </c>
      <c r="AJ180" s="113">
        <f t="shared" si="147"/>
        <v>106.67</v>
      </c>
      <c r="AK180" s="113">
        <f t="shared" si="148"/>
        <v>3</v>
      </c>
      <c r="AL180" s="113" t="str">
        <f t="shared" si="149"/>
        <v>Y</v>
      </c>
      <c r="AM180" s="113">
        <f t="shared" si="150"/>
        <v>17</v>
      </c>
      <c r="AN180" s="113">
        <f t="shared" si="151"/>
        <v>15</v>
      </c>
      <c r="AO180" s="113">
        <f t="shared" si="152"/>
        <v>113.33</v>
      </c>
      <c r="AP180" s="113">
        <f t="shared" si="153"/>
        <v>3</v>
      </c>
      <c r="AQ180" s="113" t="str">
        <f t="shared" si="154"/>
        <v>Y</v>
      </c>
      <c r="AR180" s="113">
        <f t="shared" si="155"/>
        <v>15</v>
      </c>
      <c r="AS180" s="113">
        <f t="shared" si="156"/>
        <v>17</v>
      </c>
      <c r="AT180" s="113">
        <f t="shared" si="157"/>
        <v>88.24</v>
      </c>
      <c r="AU180" s="113">
        <f t="shared" si="158"/>
        <v>3</v>
      </c>
      <c r="AV180" s="113" t="str">
        <f t="shared" si="159"/>
        <v>Y</v>
      </c>
    </row>
    <row r="181" spans="1:48" s="70" customFormat="1" x14ac:dyDescent="0.25">
      <c r="A181" s="214">
        <v>166</v>
      </c>
      <c r="B181" s="215">
        <v>2200820100163</v>
      </c>
      <c r="C181" s="227" t="s">
        <v>280</v>
      </c>
      <c r="D181" s="221">
        <v>2</v>
      </c>
      <c r="E181" s="221">
        <v>3</v>
      </c>
      <c r="F181" s="221">
        <v>3</v>
      </c>
      <c r="G181" s="221">
        <v>4</v>
      </c>
      <c r="H181" s="221">
        <v>4</v>
      </c>
      <c r="I181" s="222">
        <v>4</v>
      </c>
      <c r="J181" s="23"/>
      <c r="K181" s="217">
        <v>2</v>
      </c>
      <c r="L181" s="217">
        <v>2</v>
      </c>
      <c r="M181" s="217">
        <v>2</v>
      </c>
      <c r="N181" s="217">
        <v>4</v>
      </c>
      <c r="O181" s="217">
        <v>4</v>
      </c>
      <c r="P181" s="217">
        <v>1</v>
      </c>
      <c r="Q181" s="23"/>
      <c r="R181" s="113">
        <v>10</v>
      </c>
      <c r="S181" s="113">
        <v>10</v>
      </c>
      <c r="T181" s="113">
        <v>9</v>
      </c>
      <c r="U181" s="113">
        <v>9</v>
      </c>
      <c r="V181" s="113">
        <v>9</v>
      </c>
      <c r="W181" s="62"/>
      <c r="X181" s="113">
        <f t="shared" si="135"/>
        <v>16</v>
      </c>
      <c r="Y181" s="113">
        <f t="shared" si="136"/>
        <v>15</v>
      </c>
      <c r="Z181" s="113">
        <f t="shared" si="137"/>
        <v>106.67</v>
      </c>
      <c r="AA181" s="113">
        <f t="shared" si="138"/>
        <v>3</v>
      </c>
      <c r="AB181" s="113" t="str">
        <f t="shared" si="139"/>
        <v>Y</v>
      </c>
      <c r="AC181" s="113">
        <f t="shared" si="140"/>
        <v>17</v>
      </c>
      <c r="AD181" s="113">
        <f t="shared" si="141"/>
        <v>15</v>
      </c>
      <c r="AE181" s="113">
        <f t="shared" si="142"/>
        <v>113.33</v>
      </c>
      <c r="AF181" s="113">
        <f t="shared" si="143"/>
        <v>3</v>
      </c>
      <c r="AG181" s="113" t="str">
        <f t="shared" si="144"/>
        <v>Y</v>
      </c>
      <c r="AH181" s="113">
        <f t="shared" si="145"/>
        <v>15</v>
      </c>
      <c r="AI181" s="113">
        <f t="shared" si="146"/>
        <v>15</v>
      </c>
      <c r="AJ181" s="113">
        <f t="shared" si="147"/>
        <v>100</v>
      </c>
      <c r="AK181" s="113">
        <f t="shared" si="148"/>
        <v>3</v>
      </c>
      <c r="AL181" s="113" t="str">
        <f t="shared" si="149"/>
        <v>Y</v>
      </c>
      <c r="AM181" s="113">
        <f t="shared" si="150"/>
        <v>16</v>
      </c>
      <c r="AN181" s="113">
        <f t="shared" si="151"/>
        <v>15</v>
      </c>
      <c r="AO181" s="113">
        <f t="shared" si="152"/>
        <v>106.67</v>
      </c>
      <c r="AP181" s="113">
        <f t="shared" si="153"/>
        <v>3</v>
      </c>
      <c r="AQ181" s="113" t="str">
        <f t="shared" si="154"/>
        <v>Y</v>
      </c>
      <c r="AR181" s="113">
        <f t="shared" si="155"/>
        <v>18</v>
      </c>
      <c r="AS181" s="113">
        <f t="shared" si="156"/>
        <v>20</v>
      </c>
      <c r="AT181" s="113">
        <f t="shared" si="157"/>
        <v>90</v>
      </c>
      <c r="AU181" s="113">
        <f t="shared" si="158"/>
        <v>3</v>
      </c>
      <c r="AV181" s="113" t="str">
        <f t="shared" si="159"/>
        <v>Y</v>
      </c>
    </row>
    <row r="182" spans="1:48" s="70" customFormat="1" x14ac:dyDescent="0.25">
      <c r="A182" s="214">
        <v>167</v>
      </c>
      <c r="B182" s="215">
        <v>2200820100164</v>
      </c>
      <c r="C182" s="227" t="s">
        <v>281</v>
      </c>
      <c r="D182" s="221">
        <v>2</v>
      </c>
      <c r="E182" s="221">
        <v>3</v>
      </c>
      <c r="F182" s="221">
        <v>3</v>
      </c>
      <c r="G182" s="221">
        <v>4</v>
      </c>
      <c r="H182" s="221">
        <v>4</v>
      </c>
      <c r="I182" s="222">
        <v>4</v>
      </c>
      <c r="J182" s="23"/>
      <c r="K182" s="217">
        <v>2</v>
      </c>
      <c r="L182" s="217">
        <v>3</v>
      </c>
      <c r="M182" s="217">
        <v>3</v>
      </c>
      <c r="N182" s="217">
        <v>4</v>
      </c>
      <c r="O182" s="217">
        <v>2</v>
      </c>
      <c r="P182" s="217">
        <v>2</v>
      </c>
      <c r="Q182" s="23"/>
      <c r="R182" s="113">
        <v>10</v>
      </c>
      <c r="S182" s="113">
        <v>10</v>
      </c>
      <c r="T182" s="113">
        <v>9</v>
      </c>
      <c r="U182" s="113">
        <v>8</v>
      </c>
      <c r="V182" s="113">
        <v>10</v>
      </c>
      <c r="W182" s="62"/>
      <c r="X182" s="113">
        <f t="shared" si="135"/>
        <v>16</v>
      </c>
      <c r="Y182" s="113">
        <f t="shared" si="136"/>
        <v>15</v>
      </c>
      <c r="Z182" s="113">
        <f t="shared" si="137"/>
        <v>106.67</v>
      </c>
      <c r="AA182" s="113">
        <f t="shared" si="138"/>
        <v>3</v>
      </c>
      <c r="AB182" s="113" t="str">
        <f t="shared" si="139"/>
        <v>Y</v>
      </c>
      <c r="AC182" s="113">
        <f t="shared" si="140"/>
        <v>17</v>
      </c>
      <c r="AD182" s="113">
        <f t="shared" si="141"/>
        <v>15</v>
      </c>
      <c r="AE182" s="113">
        <f t="shared" si="142"/>
        <v>113.33</v>
      </c>
      <c r="AF182" s="113">
        <f t="shared" si="143"/>
        <v>3</v>
      </c>
      <c r="AG182" s="113" t="str">
        <f t="shared" si="144"/>
        <v>Y</v>
      </c>
      <c r="AH182" s="113">
        <f t="shared" si="145"/>
        <v>15</v>
      </c>
      <c r="AI182" s="113">
        <f t="shared" si="146"/>
        <v>15</v>
      </c>
      <c r="AJ182" s="113">
        <f t="shared" si="147"/>
        <v>100</v>
      </c>
      <c r="AK182" s="113">
        <f t="shared" si="148"/>
        <v>3</v>
      </c>
      <c r="AL182" s="113" t="str">
        <f t="shared" si="149"/>
        <v>Y</v>
      </c>
      <c r="AM182" s="113">
        <f t="shared" si="150"/>
        <v>15</v>
      </c>
      <c r="AN182" s="113">
        <f t="shared" si="151"/>
        <v>15</v>
      </c>
      <c r="AO182" s="113">
        <f t="shared" si="152"/>
        <v>100</v>
      </c>
      <c r="AP182" s="113">
        <f t="shared" si="153"/>
        <v>3</v>
      </c>
      <c r="AQ182" s="113" t="str">
        <f t="shared" si="154"/>
        <v>Y</v>
      </c>
      <c r="AR182" s="113">
        <f t="shared" si="155"/>
        <v>20</v>
      </c>
      <c r="AS182" s="113">
        <f t="shared" si="156"/>
        <v>20</v>
      </c>
      <c r="AT182" s="113">
        <f t="shared" si="157"/>
        <v>100</v>
      </c>
      <c r="AU182" s="113">
        <f t="shared" si="158"/>
        <v>3</v>
      </c>
      <c r="AV182" s="113" t="str">
        <f t="shared" si="159"/>
        <v>Y</v>
      </c>
    </row>
    <row r="183" spans="1:48" s="70" customFormat="1" x14ac:dyDescent="0.25">
      <c r="A183" s="214">
        <v>168</v>
      </c>
      <c r="B183" s="215">
        <v>2200820100165</v>
      </c>
      <c r="C183" s="227" t="s">
        <v>282</v>
      </c>
      <c r="D183" s="221">
        <v>0</v>
      </c>
      <c r="E183" s="221">
        <v>0</v>
      </c>
      <c r="F183" s="221">
        <v>1</v>
      </c>
      <c r="G183" s="221"/>
      <c r="H183" s="221"/>
      <c r="I183" s="222">
        <v>4</v>
      </c>
      <c r="J183" s="23"/>
      <c r="K183" s="217">
        <v>2</v>
      </c>
      <c r="L183" s="217">
        <v>1</v>
      </c>
      <c r="M183" s="217"/>
      <c r="N183" s="217"/>
      <c r="O183" s="217"/>
      <c r="P183" s="217"/>
      <c r="Q183" s="23"/>
      <c r="R183" s="113">
        <v>9</v>
      </c>
      <c r="S183" s="113">
        <v>9</v>
      </c>
      <c r="T183" s="113">
        <v>10</v>
      </c>
      <c r="U183" s="113">
        <v>10</v>
      </c>
      <c r="V183" s="113">
        <v>10</v>
      </c>
      <c r="W183" s="62"/>
      <c r="X183" s="113">
        <f t="shared" si="135"/>
        <v>9</v>
      </c>
      <c r="Y183" s="113">
        <f t="shared" si="136"/>
        <v>12</v>
      </c>
      <c r="Z183" s="113">
        <f t="shared" si="137"/>
        <v>75</v>
      </c>
      <c r="AA183" s="113">
        <f t="shared" si="138"/>
        <v>3</v>
      </c>
      <c r="AB183" s="113" t="str">
        <f t="shared" si="139"/>
        <v>Y</v>
      </c>
      <c r="AC183" s="113">
        <f t="shared" si="140"/>
        <v>9</v>
      </c>
      <c r="AD183" s="113">
        <f t="shared" si="141"/>
        <v>12</v>
      </c>
      <c r="AE183" s="113">
        <f t="shared" si="142"/>
        <v>75</v>
      </c>
      <c r="AF183" s="113">
        <f t="shared" si="143"/>
        <v>3</v>
      </c>
      <c r="AG183" s="113" t="str">
        <f t="shared" si="144"/>
        <v>Y</v>
      </c>
      <c r="AH183" s="113">
        <f t="shared" si="145"/>
        <v>12</v>
      </c>
      <c r="AI183" s="113">
        <f t="shared" si="146"/>
        <v>12</v>
      </c>
      <c r="AJ183" s="113">
        <f t="shared" si="147"/>
        <v>100</v>
      </c>
      <c r="AK183" s="113">
        <f t="shared" si="148"/>
        <v>3</v>
      </c>
      <c r="AL183" s="113" t="str">
        <f t="shared" si="149"/>
        <v>Y</v>
      </c>
      <c r="AM183" s="113">
        <f t="shared" si="150"/>
        <v>15</v>
      </c>
      <c r="AN183" s="113">
        <f t="shared" si="151"/>
        <v>15</v>
      </c>
      <c r="AO183" s="113">
        <f t="shared" si="152"/>
        <v>100</v>
      </c>
      <c r="AP183" s="113">
        <f t="shared" si="153"/>
        <v>3</v>
      </c>
      <c r="AQ183" s="113" t="str">
        <f t="shared" si="154"/>
        <v>Y</v>
      </c>
      <c r="AR183" s="113">
        <f t="shared" si="155"/>
        <v>11</v>
      </c>
      <c r="AS183" s="113">
        <f t="shared" si="156"/>
        <v>12</v>
      </c>
      <c r="AT183" s="113">
        <f t="shared" si="157"/>
        <v>91.67</v>
      </c>
      <c r="AU183" s="113">
        <f t="shared" si="158"/>
        <v>3</v>
      </c>
      <c r="AV183" s="113" t="str">
        <f t="shared" si="159"/>
        <v>Y</v>
      </c>
    </row>
    <row r="184" spans="1:48" s="70" customFormat="1" x14ac:dyDescent="0.25">
      <c r="A184" s="214">
        <v>169</v>
      </c>
      <c r="B184" s="215">
        <v>2200820100166</v>
      </c>
      <c r="C184" s="227" t="s">
        <v>283</v>
      </c>
      <c r="D184" s="221"/>
      <c r="E184" s="221"/>
      <c r="F184" s="221">
        <v>3</v>
      </c>
      <c r="G184" s="221"/>
      <c r="H184" s="221">
        <v>4</v>
      </c>
      <c r="I184" s="222">
        <v>1</v>
      </c>
      <c r="J184" s="23"/>
      <c r="K184" s="217">
        <v>2</v>
      </c>
      <c r="L184" s="217">
        <v>3</v>
      </c>
      <c r="M184" s="217">
        <v>1</v>
      </c>
      <c r="N184" s="217"/>
      <c r="O184" s="217">
        <v>2</v>
      </c>
      <c r="P184" s="217"/>
      <c r="Q184" s="23"/>
      <c r="R184" s="113">
        <v>10</v>
      </c>
      <c r="S184" s="113">
        <v>10</v>
      </c>
      <c r="T184" s="113">
        <v>10</v>
      </c>
      <c r="U184" s="113">
        <v>10</v>
      </c>
      <c r="V184" s="113">
        <v>9</v>
      </c>
      <c r="W184" s="62"/>
      <c r="X184" s="113">
        <f t="shared" si="135"/>
        <v>10</v>
      </c>
      <c r="Y184" s="113">
        <f t="shared" si="136"/>
        <v>10</v>
      </c>
      <c r="Z184" s="113">
        <f t="shared" si="137"/>
        <v>100</v>
      </c>
      <c r="AA184" s="113">
        <f t="shared" si="138"/>
        <v>3</v>
      </c>
      <c r="AB184" s="113" t="str">
        <f t="shared" si="139"/>
        <v>Y</v>
      </c>
      <c r="AC184" s="113">
        <f t="shared" si="140"/>
        <v>14</v>
      </c>
      <c r="AD184" s="113">
        <f t="shared" si="141"/>
        <v>13</v>
      </c>
      <c r="AE184" s="113">
        <f t="shared" si="142"/>
        <v>107.69</v>
      </c>
      <c r="AF184" s="113">
        <f t="shared" si="143"/>
        <v>3</v>
      </c>
      <c r="AG184" s="113" t="str">
        <f t="shared" si="144"/>
        <v>Y</v>
      </c>
      <c r="AH184" s="113">
        <f t="shared" si="145"/>
        <v>12</v>
      </c>
      <c r="AI184" s="113">
        <f t="shared" si="146"/>
        <v>12</v>
      </c>
      <c r="AJ184" s="113">
        <f t="shared" si="147"/>
        <v>100</v>
      </c>
      <c r="AK184" s="113">
        <f t="shared" si="148"/>
        <v>3</v>
      </c>
      <c r="AL184" s="113" t="str">
        <f t="shared" si="149"/>
        <v>Y</v>
      </c>
      <c r="AM184" s="113">
        <f t="shared" si="150"/>
        <v>14</v>
      </c>
      <c r="AN184" s="113">
        <f t="shared" si="151"/>
        <v>15</v>
      </c>
      <c r="AO184" s="113">
        <f t="shared" si="152"/>
        <v>93.33</v>
      </c>
      <c r="AP184" s="113">
        <f t="shared" si="153"/>
        <v>3</v>
      </c>
      <c r="AQ184" s="113" t="str">
        <f t="shared" si="154"/>
        <v>Y</v>
      </c>
      <c r="AR184" s="113">
        <f t="shared" si="155"/>
        <v>15</v>
      </c>
      <c r="AS184" s="113">
        <f t="shared" si="156"/>
        <v>17</v>
      </c>
      <c r="AT184" s="113">
        <f t="shared" si="157"/>
        <v>88.24</v>
      </c>
      <c r="AU184" s="113">
        <f t="shared" si="158"/>
        <v>3</v>
      </c>
      <c r="AV184" s="113" t="str">
        <f t="shared" si="159"/>
        <v>Y</v>
      </c>
    </row>
    <row r="185" spans="1:48" s="70" customFormat="1" x14ac:dyDescent="0.25">
      <c r="A185" s="214">
        <v>170</v>
      </c>
      <c r="B185" s="215">
        <v>2200820100167</v>
      </c>
      <c r="C185" s="227" t="s">
        <v>284</v>
      </c>
      <c r="D185" s="221">
        <v>1</v>
      </c>
      <c r="E185" s="221">
        <v>3</v>
      </c>
      <c r="F185" s="221">
        <v>3</v>
      </c>
      <c r="G185" s="221">
        <v>4</v>
      </c>
      <c r="H185" s="221">
        <v>4</v>
      </c>
      <c r="I185" s="222">
        <v>4</v>
      </c>
      <c r="J185" s="23"/>
      <c r="K185" s="217">
        <v>2</v>
      </c>
      <c r="L185" s="217">
        <v>2</v>
      </c>
      <c r="M185" s="217">
        <v>3</v>
      </c>
      <c r="N185" s="217">
        <v>4</v>
      </c>
      <c r="O185" s="217">
        <v>4</v>
      </c>
      <c r="P185" s="217">
        <v>3</v>
      </c>
      <c r="Q185" s="23"/>
      <c r="R185" s="113">
        <v>10</v>
      </c>
      <c r="S185" s="113">
        <v>8</v>
      </c>
      <c r="T185" s="113">
        <v>8</v>
      </c>
      <c r="U185" s="113">
        <v>10</v>
      </c>
      <c r="V185" s="113">
        <v>10</v>
      </c>
      <c r="W185" s="62"/>
      <c r="X185" s="113">
        <f t="shared" si="135"/>
        <v>15</v>
      </c>
      <c r="Y185" s="113">
        <f t="shared" si="136"/>
        <v>15</v>
      </c>
      <c r="Z185" s="113">
        <f t="shared" si="137"/>
        <v>100</v>
      </c>
      <c r="AA185" s="113">
        <f t="shared" si="138"/>
        <v>3</v>
      </c>
      <c r="AB185" s="113" t="str">
        <f t="shared" si="139"/>
        <v>Y</v>
      </c>
      <c r="AC185" s="113">
        <f t="shared" si="140"/>
        <v>15</v>
      </c>
      <c r="AD185" s="113">
        <f t="shared" si="141"/>
        <v>15</v>
      </c>
      <c r="AE185" s="113">
        <f t="shared" si="142"/>
        <v>100</v>
      </c>
      <c r="AF185" s="113">
        <f t="shared" si="143"/>
        <v>3</v>
      </c>
      <c r="AG185" s="113" t="str">
        <f t="shared" si="144"/>
        <v>Y</v>
      </c>
      <c r="AH185" s="113">
        <f t="shared" si="145"/>
        <v>14</v>
      </c>
      <c r="AI185" s="113">
        <f t="shared" si="146"/>
        <v>15</v>
      </c>
      <c r="AJ185" s="113">
        <f t="shared" si="147"/>
        <v>93.33</v>
      </c>
      <c r="AK185" s="113">
        <f t="shared" si="148"/>
        <v>3</v>
      </c>
      <c r="AL185" s="113" t="str">
        <f t="shared" si="149"/>
        <v>Y</v>
      </c>
      <c r="AM185" s="113">
        <f t="shared" si="150"/>
        <v>17</v>
      </c>
      <c r="AN185" s="113">
        <f t="shared" si="151"/>
        <v>15</v>
      </c>
      <c r="AO185" s="113">
        <f t="shared" si="152"/>
        <v>113.33</v>
      </c>
      <c r="AP185" s="113">
        <f t="shared" si="153"/>
        <v>3</v>
      </c>
      <c r="AQ185" s="113" t="str">
        <f t="shared" si="154"/>
        <v>Y</v>
      </c>
      <c r="AR185" s="113">
        <f t="shared" si="155"/>
        <v>22</v>
      </c>
      <c r="AS185" s="113">
        <f t="shared" si="156"/>
        <v>20</v>
      </c>
      <c r="AT185" s="113">
        <f t="shared" si="157"/>
        <v>110</v>
      </c>
      <c r="AU185" s="113">
        <f t="shared" si="158"/>
        <v>3</v>
      </c>
      <c r="AV185" s="113" t="str">
        <f t="shared" si="159"/>
        <v>Y</v>
      </c>
    </row>
    <row r="186" spans="1:48" s="70" customFormat="1" x14ac:dyDescent="0.25">
      <c r="A186" s="214">
        <v>171</v>
      </c>
      <c r="B186" s="215">
        <v>2200820100168</v>
      </c>
      <c r="C186" s="227" t="s">
        <v>285</v>
      </c>
      <c r="D186" s="221"/>
      <c r="E186" s="221">
        <v>1</v>
      </c>
      <c r="F186" s="221">
        <v>3</v>
      </c>
      <c r="G186" s="221">
        <v>2</v>
      </c>
      <c r="H186" s="221">
        <v>2</v>
      </c>
      <c r="I186" s="222"/>
      <c r="J186" s="23"/>
      <c r="K186" s="217">
        <v>2</v>
      </c>
      <c r="L186" s="217">
        <v>3</v>
      </c>
      <c r="M186" s="217"/>
      <c r="N186" s="217"/>
      <c r="O186" s="217">
        <v>1</v>
      </c>
      <c r="P186" s="217">
        <v>2</v>
      </c>
      <c r="Q186" s="23"/>
      <c r="R186" s="113">
        <v>10</v>
      </c>
      <c r="S186" s="113">
        <v>10</v>
      </c>
      <c r="T186" s="113">
        <v>10</v>
      </c>
      <c r="U186" s="113">
        <v>10</v>
      </c>
      <c r="V186" s="113">
        <v>8</v>
      </c>
      <c r="W186" s="62"/>
      <c r="X186" s="113">
        <f t="shared" si="135"/>
        <v>12</v>
      </c>
      <c r="Y186" s="113">
        <f t="shared" si="136"/>
        <v>13</v>
      </c>
      <c r="Z186" s="113">
        <f t="shared" si="137"/>
        <v>92.31</v>
      </c>
      <c r="AA186" s="113">
        <f t="shared" si="138"/>
        <v>3</v>
      </c>
      <c r="AB186" s="113" t="str">
        <f t="shared" si="139"/>
        <v>Y</v>
      </c>
      <c r="AC186" s="113">
        <f t="shared" si="140"/>
        <v>13</v>
      </c>
      <c r="AD186" s="113">
        <f t="shared" si="141"/>
        <v>15</v>
      </c>
      <c r="AE186" s="113">
        <f t="shared" si="142"/>
        <v>86.67</v>
      </c>
      <c r="AF186" s="113">
        <f t="shared" si="143"/>
        <v>3</v>
      </c>
      <c r="AG186" s="113" t="str">
        <f t="shared" si="144"/>
        <v>Y</v>
      </c>
      <c r="AH186" s="113">
        <f t="shared" si="145"/>
        <v>12</v>
      </c>
      <c r="AI186" s="113">
        <f t="shared" si="146"/>
        <v>12</v>
      </c>
      <c r="AJ186" s="113">
        <f t="shared" si="147"/>
        <v>100</v>
      </c>
      <c r="AK186" s="113">
        <f t="shared" si="148"/>
        <v>3</v>
      </c>
      <c r="AL186" s="113" t="str">
        <f t="shared" si="149"/>
        <v>Y</v>
      </c>
      <c r="AM186" s="113">
        <f t="shared" si="150"/>
        <v>13</v>
      </c>
      <c r="AN186" s="113">
        <f t="shared" si="151"/>
        <v>12</v>
      </c>
      <c r="AO186" s="113">
        <f t="shared" si="152"/>
        <v>108.33</v>
      </c>
      <c r="AP186" s="113">
        <f t="shared" si="153"/>
        <v>3</v>
      </c>
      <c r="AQ186" s="113" t="str">
        <f t="shared" si="154"/>
        <v>Y</v>
      </c>
      <c r="AR186" s="113">
        <f t="shared" si="155"/>
        <v>14</v>
      </c>
      <c r="AS186" s="113">
        <f t="shared" si="156"/>
        <v>18</v>
      </c>
      <c r="AT186" s="113">
        <f t="shared" si="157"/>
        <v>77.78</v>
      </c>
      <c r="AU186" s="113">
        <f t="shared" si="158"/>
        <v>3</v>
      </c>
      <c r="AV186" s="113" t="str">
        <f t="shared" si="159"/>
        <v>Y</v>
      </c>
    </row>
    <row r="187" spans="1:48" s="70" customFormat="1" x14ac:dyDescent="0.25">
      <c r="A187" s="214">
        <v>172</v>
      </c>
      <c r="B187" s="228">
        <v>2200820100169</v>
      </c>
      <c r="C187" s="229" t="s">
        <v>286</v>
      </c>
      <c r="D187" s="230">
        <v>1</v>
      </c>
      <c r="E187" s="230">
        <v>3</v>
      </c>
      <c r="F187" s="230">
        <v>3</v>
      </c>
      <c r="G187" s="230">
        <v>3</v>
      </c>
      <c r="H187" s="230">
        <v>4</v>
      </c>
      <c r="I187" s="231">
        <v>4</v>
      </c>
      <c r="J187" s="23"/>
      <c r="K187" s="217">
        <v>2</v>
      </c>
      <c r="L187" s="217"/>
      <c r="M187" s="217">
        <v>2</v>
      </c>
      <c r="N187" s="217">
        <v>4</v>
      </c>
      <c r="O187" s="217">
        <v>2</v>
      </c>
      <c r="P187" s="217">
        <v>4</v>
      </c>
      <c r="Q187" s="23"/>
      <c r="R187" s="113">
        <v>10</v>
      </c>
      <c r="S187" s="113">
        <v>10</v>
      </c>
      <c r="T187" s="113">
        <v>10</v>
      </c>
      <c r="U187" s="113">
        <v>9</v>
      </c>
      <c r="V187" s="113">
        <v>9</v>
      </c>
      <c r="W187" s="62"/>
      <c r="X187" s="113">
        <f t="shared" si="135"/>
        <v>14</v>
      </c>
      <c r="Y187" s="113">
        <f t="shared" si="136"/>
        <v>15</v>
      </c>
      <c r="Z187" s="113">
        <f t="shared" si="137"/>
        <v>93.33</v>
      </c>
      <c r="AA187" s="113">
        <f t="shared" si="138"/>
        <v>3</v>
      </c>
      <c r="AB187" s="113" t="str">
        <f t="shared" si="139"/>
        <v>Y</v>
      </c>
      <c r="AC187" s="113">
        <f t="shared" si="140"/>
        <v>17</v>
      </c>
      <c r="AD187" s="113">
        <f t="shared" si="141"/>
        <v>15</v>
      </c>
      <c r="AE187" s="113">
        <f t="shared" si="142"/>
        <v>113.33</v>
      </c>
      <c r="AF187" s="113">
        <f t="shared" si="143"/>
        <v>3</v>
      </c>
      <c r="AG187" s="113" t="str">
        <f t="shared" si="144"/>
        <v>Y</v>
      </c>
      <c r="AH187" s="113">
        <f t="shared" si="145"/>
        <v>16</v>
      </c>
      <c r="AI187" s="113">
        <f t="shared" si="146"/>
        <v>15</v>
      </c>
      <c r="AJ187" s="113">
        <f t="shared" si="147"/>
        <v>106.67</v>
      </c>
      <c r="AK187" s="113">
        <f t="shared" si="148"/>
        <v>3</v>
      </c>
      <c r="AL187" s="113" t="str">
        <f t="shared" si="149"/>
        <v>Y</v>
      </c>
      <c r="AM187" s="113">
        <f t="shared" si="150"/>
        <v>16</v>
      </c>
      <c r="AN187" s="113">
        <f t="shared" si="151"/>
        <v>15</v>
      </c>
      <c r="AO187" s="113">
        <f t="shared" si="152"/>
        <v>106.67</v>
      </c>
      <c r="AP187" s="113">
        <f t="shared" si="153"/>
        <v>3</v>
      </c>
      <c r="AQ187" s="113" t="str">
        <f t="shared" si="154"/>
        <v>Y</v>
      </c>
      <c r="AR187" s="113">
        <f t="shared" si="155"/>
        <v>17</v>
      </c>
      <c r="AS187" s="113">
        <f t="shared" si="156"/>
        <v>18</v>
      </c>
      <c r="AT187" s="113">
        <f t="shared" si="157"/>
        <v>94.44</v>
      </c>
      <c r="AU187" s="113">
        <f t="shared" si="158"/>
        <v>3</v>
      </c>
      <c r="AV187" s="113" t="str">
        <f t="shared" si="159"/>
        <v>Y</v>
      </c>
    </row>
    <row r="188" spans="1:48" s="70" customFormat="1" x14ac:dyDescent="0.25">
      <c r="A188" s="214">
        <v>173</v>
      </c>
      <c r="B188" s="232">
        <v>2200820100170</v>
      </c>
      <c r="C188" s="227" t="s">
        <v>287</v>
      </c>
      <c r="D188" s="221">
        <v>2</v>
      </c>
      <c r="E188" s="221">
        <v>3</v>
      </c>
      <c r="F188" s="221">
        <v>3</v>
      </c>
      <c r="G188" s="221">
        <v>3</v>
      </c>
      <c r="H188" s="221">
        <v>4</v>
      </c>
      <c r="I188" s="222">
        <v>4</v>
      </c>
      <c r="J188" s="23"/>
      <c r="K188" s="217"/>
      <c r="L188" s="217">
        <v>3</v>
      </c>
      <c r="M188" s="217">
        <v>3</v>
      </c>
      <c r="N188" s="217">
        <v>4</v>
      </c>
      <c r="O188" s="217">
        <v>4</v>
      </c>
      <c r="P188" s="217">
        <v>4</v>
      </c>
      <c r="Q188" s="23"/>
      <c r="R188" s="113">
        <v>9</v>
      </c>
      <c r="S188" s="113">
        <v>10</v>
      </c>
      <c r="T188" s="113">
        <v>9</v>
      </c>
      <c r="U188" s="113">
        <v>9</v>
      </c>
      <c r="V188" s="113">
        <v>10</v>
      </c>
      <c r="W188" s="62"/>
      <c r="X188" s="113">
        <f t="shared" si="135"/>
        <v>14</v>
      </c>
      <c r="Y188" s="113">
        <f t="shared" si="136"/>
        <v>15</v>
      </c>
      <c r="Z188" s="113">
        <f t="shared" si="137"/>
        <v>93.33</v>
      </c>
      <c r="AA188" s="113">
        <f t="shared" si="138"/>
        <v>3</v>
      </c>
      <c r="AB188" s="113" t="str">
        <f t="shared" si="139"/>
        <v>Y</v>
      </c>
      <c r="AC188" s="113">
        <f t="shared" si="140"/>
        <v>17</v>
      </c>
      <c r="AD188" s="113">
        <f t="shared" si="141"/>
        <v>15</v>
      </c>
      <c r="AE188" s="113">
        <f t="shared" si="142"/>
        <v>113.33</v>
      </c>
      <c r="AF188" s="113">
        <f t="shared" si="143"/>
        <v>3</v>
      </c>
      <c r="AG188" s="113" t="str">
        <f t="shared" si="144"/>
        <v>Y</v>
      </c>
      <c r="AH188" s="113">
        <f t="shared" si="145"/>
        <v>13</v>
      </c>
      <c r="AI188" s="113">
        <f t="shared" si="146"/>
        <v>13</v>
      </c>
      <c r="AJ188" s="113">
        <f t="shared" si="147"/>
        <v>100</v>
      </c>
      <c r="AK188" s="113">
        <f t="shared" si="148"/>
        <v>3</v>
      </c>
      <c r="AL188" s="113" t="str">
        <f t="shared" si="149"/>
        <v>Y</v>
      </c>
      <c r="AM188" s="113">
        <f t="shared" si="150"/>
        <v>16</v>
      </c>
      <c r="AN188" s="113">
        <f t="shared" si="151"/>
        <v>15</v>
      </c>
      <c r="AO188" s="113">
        <f t="shared" si="152"/>
        <v>106.67</v>
      </c>
      <c r="AP188" s="113">
        <f t="shared" si="153"/>
        <v>3</v>
      </c>
      <c r="AQ188" s="113" t="str">
        <f t="shared" si="154"/>
        <v>Y</v>
      </c>
      <c r="AR188" s="113">
        <f t="shared" si="155"/>
        <v>24</v>
      </c>
      <c r="AS188" s="113">
        <f t="shared" si="156"/>
        <v>20</v>
      </c>
      <c r="AT188" s="113">
        <f t="shared" si="157"/>
        <v>120</v>
      </c>
      <c r="AU188" s="113">
        <f t="shared" si="158"/>
        <v>3</v>
      </c>
      <c r="AV188" s="113" t="str">
        <f t="shared" si="159"/>
        <v>Y</v>
      </c>
    </row>
    <row r="189" spans="1:48" s="70" customFormat="1" x14ac:dyDescent="0.25">
      <c r="A189" s="214">
        <v>174</v>
      </c>
      <c r="B189" s="232">
        <v>2200820100171</v>
      </c>
      <c r="C189" s="227" t="s">
        <v>288</v>
      </c>
      <c r="D189" s="221">
        <v>2</v>
      </c>
      <c r="E189" s="221">
        <v>3</v>
      </c>
      <c r="F189" s="221">
        <v>3</v>
      </c>
      <c r="G189" s="221">
        <v>4</v>
      </c>
      <c r="H189" s="221">
        <v>4</v>
      </c>
      <c r="I189" s="222">
        <v>4</v>
      </c>
      <c r="J189" s="23"/>
      <c r="K189" s="217">
        <v>2</v>
      </c>
      <c r="L189" s="217">
        <v>3</v>
      </c>
      <c r="M189" s="217">
        <v>2</v>
      </c>
      <c r="N189" s="217">
        <v>1</v>
      </c>
      <c r="O189" s="217"/>
      <c r="P189" s="217">
        <v>4</v>
      </c>
      <c r="Q189" s="23"/>
      <c r="R189" s="113">
        <v>10</v>
      </c>
      <c r="S189" s="113">
        <v>10</v>
      </c>
      <c r="T189" s="113">
        <v>9</v>
      </c>
      <c r="U189" s="113">
        <v>9</v>
      </c>
      <c r="V189" s="113">
        <v>10</v>
      </c>
      <c r="W189" s="62"/>
      <c r="X189" s="113">
        <f t="shared" si="135"/>
        <v>16</v>
      </c>
      <c r="Y189" s="113">
        <f t="shared" si="136"/>
        <v>15</v>
      </c>
      <c r="Z189" s="113">
        <f t="shared" si="137"/>
        <v>106.67</v>
      </c>
      <c r="AA189" s="113">
        <f t="shared" si="138"/>
        <v>3</v>
      </c>
      <c r="AB189" s="113" t="str">
        <f t="shared" si="139"/>
        <v>Y</v>
      </c>
      <c r="AC189" s="113">
        <f t="shared" si="140"/>
        <v>17</v>
      </c>
      <c r="AD189" s="113">
        <f t="shared" si="141"/>
        <v>15</v>
      </c>
      <c r="AE189" s="113">
        <f t="shared" si="142"/>
        <v>113.33</v>
      </c>
      <c r="AF189" s="113">
        <f t="shared" si="143"/>
        <v>3</v>
      </c>
      <c r="AG189" s="113" t="str">
        <f t="shared" si="144"/>
        <v>Y</v>
      </c>
      <c r="AH189" s="113">
        <f t="shared" si="145"/>
        <v>12</v>
      </c>
      <c r="AI189" s="113">
        <f t="shared" si="146"/>
        <v>15</v>
      </c>
      <c r="AJ189" s="113">
        <f t="shared" si="147"/>
        <v>80</v>
      </c>
      <c r="AK189" s="113">
        <f t="shared" si="148"/>
        <v>3</v>
      </c>
      <c r="AL189" s="113" t="str">
        <f t="shared" si="149"/>
        <v>Y</v>
      </c>
      <c r="AM189" s="113">
        <f t="shared" si="150"/>
        <v>16</v>
      </c>
      <c r="AN189" s="113">
        <f t="shared" si="151"/>
        <v>15</v>
      </c>
      <c r="AO189" s="113">
        <f t="shared" si="152"/>
        <v>106.67</v>
      </c>
      <c r="AP189" s="113">
        <f t="shared" si="153"/>
        <v>3</v>
      </c>
      <c r="AQ189" s="113" t="str">
        <f t="shared" si="154"/>
        <v>Y</v>
      </c>
      <c r="AR189" s="113">
        <f t="shared" si="155"/>
        <v>19</v>
      </c>
      <c r="AS189" s="113">
        <f t="shared" si="156"/>
        <v>17</v>
      </c>
      <c r="AT189" s="113">
        <f t="shared" si="157"/>
        <v>111.76</v>
      </c>
      <c r="AU189" s="113">
        <f t="shared" si="158"/>
        <v>3</v>
      </c>
      <c r="AV189" s="113" t="str">
        <f t="shared" si="159"/>
        <v>Y</v>
      </c>
    </row>
    <row r="190" spans="1:48" s="70" customFormat="1" x14ac:dyDescent="0.25">
      <c r="A190" s="214">
        <v>175</v>
      </c>
      <c r="B190" s="232">
        <v>2200820100172</v>
      </c>
      <c r="C190" s="227" t="s">
        <v>289</v>
      </c>
      <c r="D190" s="221">
        <v>2</v>
      </c>
      <c r="E190" s="221">
        <v>3</v>
      </c>
      <c r="F190" s="221">
        <v>3</v>
      </c>
      <c r="G190" s="221">
        <v>4</v>
      </c>
      <c r="H190" s="221">
        <v>3</v>
      </c>
      <c r="I190" s="222">
        <v>4</v>
      </c>
      <c r="J190" s="23"/>
      <c r="K190" s="217">
        <v>2</v>
      </c>
      <c r="L190" s="217">
        <v>3</v>
      </c>
      <c r="M190" s="217">
        <v>3</v>
      </c>
      <c r="N190" s="217">
        <v>4</v>
      </c>
      <c r="O190" s="217">
        <v>3</v>
      </c>
      <c r="P190" s="217">
        <v>4</v>
      </c>
      <c r="Q190" s="23"/>
      <c r="R190" s="113">
        <v>9</v>
      </c>
      <c r="S190" s="113">
        <v>9</v>
      </c>
      <c r="T190" s="113">
        <v>9</v>
      </c>
      <c r="U190" s="113">
        <v>10</v>
      </c>
      <c r="V190" s="113">
        <v>10</v>
      </c>
      <c r="W190" s="62"/>
      <c r="X190" s="113">
        <f t="shared" si="135"/>
        <v>15</v>
      </c>
      <c r="Y190" s="113">
        <f t="shared" si="136"/>
        <v>15</v>
      </c>
      <c r="Z190" s="113">
        <f t="shared" si="137"/>
        <v>100</v>
      </c>
      <c r="AA190" s="113">
        <f t="shared" si="138"/>
        <v>3</v>
      </c>
      <c r="AB190" s="113" t="str">
        <f t="shared" si="139"/>
        <v>Y</v>
      </c>
      <c r="AC190" s="113">
        <f t="shared" si="140"/>
        <v>15</v>
      </c>
      <c r="AD190" s="113">
        <f t="shared" si="141"/>
        <v>15</v>
      </c>
      <c r="AE190" s="113">
        <f t="shared" si="142"/>
        <v>100</v>
      </c>
      <c r="AF190" s="113">
        <f t="shared" si="143"/>
        <v>3</v>
      </c>
      <c r="AG190" s="113" t="str">
        <f t="shared" si="144"/>
        <v>Y</v>
      </c>
      <c r="AH190" s="113">
        <f t="shared" si="145"/>
        <v>15</v>
      </c>
      <c r="AI190" s="113">
        <f t="shared" si="146"/>
        <v>15</v>
      </c>
      <c r="AJ190" s="113">
        <f t="shared" si="147"/>
        <v>100</v>
      </c>
      <c r="AK190" s="113">
        <f t="shared" si="148"/>
        <v>3</v>
      </c>
      <c r="AL190" s="113" t="str">
        <f t="shared" si="149"/>
        <v>Y</v>
      </c>
      <c r="AM190" s="113">
        <f t="shared" si="150"/>
        <v>17</v>
      </c>
      <c r="AN190" s="113">
        <f t="shared" si="151"/>
        <v>15</v>
      </c>
      <c r="AO190" s="113">
        <f t="shared" si="152"/>
        <v>113.33</v>
      </c>
      <c r="AP190" s="113">
        <f t="shared" si="153"/>
        <v>3</v>
      </c>
      <c r="AQ190" s="113" t="str">
        <f t="shared" si="154"/>
        <v>Y</v>
      </c>
      <c r="AR190" s="113">
        <f t="shared" si="155"/>
        <v>23</v>
      </c>
      <c r="AS190" s="113">
        <f t="shared" si="156"/>
        <v>20</v>
      </c>
      <c r="AT190" s="113">
        <f t="shared" si="157"/>
        <v>115</v>
      </c>
      <c r="AU190" s="113">
        <f t="shared" si="158"/>
        <v>3</v>
      </c>
      <c r="AV190" s="113" t="str">
        <f t="shared" si="159"/>
        <v>Y</v>
      </c>
    </row>
    <row r="191" spans="1:48" s="70" customFormat="1" x14ac:dyDescent="0.25">
      <c r="A191" s="214">
        <v>176</v>
      </c>
      <c r="B191" s="232">
        <v>2200820100173</v>
      </c>
      <c r="C191" s="227" t="s">
        <v>290</v>
      </c>
      <c r="D191" s="221">
        <v>1</v>
      </c>
      <c r="E191" s="221">
        <v>3</v>
      </c>
      <c r="F191" s="221">
        <v>3</v>
      </c>
      <c r="G191" s="221">
        <v>2</v>
      </c>
      <c r="H191" s="221">
        <v>2</v>
      </c>
      <c r="I191" s="222">
        <v>2</v>
      </c>
      <c r="J191" s="23"/>
      <c r="K191" s="217">
        <v>1</v>
      </c>
      <c r="L191" s="217"/>
      <c r="M191" s="217">
        <v>2</v>
      </c>
      <c r="N191" s="217">
        <v>4</v>
      </c>
      <c r="O191" s="217"/>
      <c r="P191" s="217"/>
      <c r="Q191" s="23"/>
      <c r="R191" s="113">
        <v>10</v>
      </c>
      <c r="S191" s="113">
        <v>10</v>
      </c>
      <c r="T191" s="113">
        <v>9</v>
      </c>
      <c r="U191" s="113">
        <v>10</v>
      </c>
      <c r="V191" s="113">
        <v>10</v>
      </c>
      <c r="W191" s="62"/>
      <c r="X191" s="113">
        <f t="shared" si="135"/>
        <v>13</v>
      </c>
      <c r="Y191" s="113">
        <f t="shared" si="136"/>
        <v>15</v>
      </c>
      <c r="Z191" s="113">
        <f t="shared" si="137"/>
        <v>86.67</v>
      </c>
      <c r="AA191" s="113">
        <f t="shared" si="138"/>
        <v>3</v>
      </c>
      <c r="AB191" s="113" t="str">
        <f t="shared" si="139"/>
        <v>Y</v>
      </c>
      <c r="AC191" s="113">
        <f t="shared" si="140"/>
        <v>15</v>
      </c>
      <c r="AD191" s="113">
        <f t="shared" si="141"/>
        <v>15</v>
      </c>
      <c r="AE191" s="113">
        <f t="shared" si="142"/>
        <v>100</v>
      </c>
      <c r="AF191" s="113">
        <f t="shared" si="143"/>
        <v>3</v>
      </c>
      <c r="AG191" s="113" t="str">
        <f t="shared" si="144"/>
        <v>Y</v>
      </c>
      <c r="AH191" s="113">
        <f t="shared" si="145"/>
        <v>14</v>
      </c>
      <c r="AI191" s="113">
        <f t="shared" si="146"/>
        <v>15</v>
      </c>
      <c r="AJ191" s="113">
        <f t="shared" si="147"/>
        <v>93.33</v>
      </c>
      <c r="AK191" s="113">
        <f t="shared" si="148"/>
        <v>3</v>
      </c>
      <c r="AL191" s="113" t="str">
        <f t="shared" si="149"/>
        <v>Y</v>
      </c>
      <c r="AM191" s="113">
        <f t="shared" si="150"/>
        <v>15</v>
      </c>
      <c r="AN191" s="113">
        <f t="shared" si="151"/>
        <v>15</v>
      </c>
      <c r="AO191" s="113">
        <f t="shared" si="152"/>
        <v>100</v>
      </c>
      <c r="AP191" s="113">
        <f t="shared" si="153"/>
        <v>3</v>
      </c>
      <c r="AQ191" s="113" t="str">
        <f t="shared" si="154"/>
        <v>Y</v>
      </c>
      <c r="AR191" s="113">
        <f t="shared" si="155"/>
        <v>12</v>
      </c>
      <c r="AS191" s="113">
        <f t="shared" si="156"/>
        <v>12</v>
      </c>
      <c r="AT191" s="113">
        <f t="shared" si="157"/>
        <v>100</v>
      </c>
      <c r="AU191" s="113">
        <f t="shared" si="158"/>
        <v>3</v>
      </c>
      <c r="AV191" s="113" t="str">
        <f t="shared" si="159"/>
        <v>Y</v>
      </c>
    </row>
    <row r="192" spans="1:48" s="70" customFormat="1" x14ac:dyDescent="0.25">
      <c r="A192" s="214">
        <v>177</v>
      </c>
      <c r="B192" s="232">
        <v>2200820100174</v>
      </c>
      <c r="C192" s="227" t="s">
        <v>291</v>
      </c>
      <c r="D192" s="221">
        <v>2</v>
      </c>
      <c r="E192" s="221">
        <v>3</v>
      </c>
      <c r="F192" s="221">
        <v>3</v>
      </c>
      <c r="G192" s="221">
        <v>3</v>
      </c>
      <c r="H192" s="221">
        <v>3</v>
      </c>
      <c r="I192" s="222">
        <v>2</v>
      </c>
      <c r="J192" s="23"/>
      <c r="K192" s="217">
        <v>2</v>
      </c>
      <c r="L192" s="217">
        <v>3</v>
      </c>
      <c r="M192" s="217">
        <v>3</v>
      </c>
      <c r="N192" s="217">
        <v>4</v>
      </c>
      <c r="O192" s="217"/>
      <c r="P192" s="217">
        <v>2</v>
      </c>
      <c r="Q192" s="23"/>
      <c r="R192" s="113">
        <v>9</v>
      </c>
      <c r="S192" s="113">
        <v>10</v>
      </c>
      <c r="T192" s="113">
        <v>9</v>
      </c>
      <c r="U192" s="113">
        <v>10</v>
      </c>
      <c r="V192" s="113">
        <v>10</v>
      </c>
      <c r="W192" s="62"/>
      <c r="X192" s="113">
        <f t="shared" si="135"/>
        <v>14</v>
      </c>
      <c r="Y192" s="113">
        <f t="shared" si="136"/>
        <v>15</v>
      </c>
      <c r="Z192" s="113">
        <f t="shared" si="137"/>
        <v>93.33</v>
      </c>
      <c r="AA192" s="113">
        <f t="shared" si="138"/>
        <v>3</v>
      </c>
      <c r="AB192" s="113" t="str">
        <f t="shared" si="139"/>
        <v>Y</v>
      </c>
      <c r="AC192" s="113">
        <f t="shared" si="140"/>
        <v>16</v>
      </c>
      <c r="AD192" s="113">
        <f t="shared" si="141"/>
        <v>15</v>
      </c>
      <c r="AE192" s="113">
        <f t="shared" si="142"/>
        <v>106.67</v>
      </c>
      <c r="AF192" s="113">
        <f t="shared" si="143"/>
        <v>3</v>
      </c>
      <c r="AG192" s="113" t="str">
        <f t="shared" si="144"/>
        <v>Y</v>
      </c>
      <c r="AH192" s="113">
        <f t="shared" si="145"/>
        <v>15</v>
      </c>
      <c r="AI192" s="113">
        <f t="shared" si="146"/>
        <v>15</v>
      </c>
      <c r="AJ192" s="113">
        <f t="shared" si="147"/>
        <v>100</v>
      </c>
      <c r="AK192" s="113">
        <f t="shared" si="148"/>
        <v>3</v>
      </c>
      <c r="AL192" s="113" t="str">
        <f t="shared" si="149"/>
        <v>Y</v>
      </c>
      <c r="AM192" s="113">
        <f t="shared" si="150"/>
        <v>15</v>
      </c>
      <c r="AN192" s="113">
        <f t="shared" si="151"/>
        <v>15</v>
      </c>
      <c r="AO192" s="113">
        <f t="shared" si="152"/>
        <v>100</v>
      </c>
      <c r="AP192" s="113">
        <f t="shared" si="153"/>
        <v>3</v>
      </c>
      <c r="AQ192" s="113" t="str">
        <f t="shared" si="154"/>
        <v>Y</v>
      </c>
      <c r="AR192" s="113">
        <f t="shared" si="155"/>
        <v>18</v>
      </c>
      <c r="AS192" s="113">
        <f t="shared" si="156"/>
        <v>17</v>
      </c>
      <c r="AT192" s="113">
        <f t="shared" si="157"/>
        <v>105.88</v>
      </c>
      <c r="AU192" s="113">
        <f t="shared" si="158"/>
        <v>3</v>
      </c>
      <c r="AV192" s="113" t="str">
        <f t="shared" si="159"/>
        <v>Y</v>
      </c>
    </row>
    <row r="193" spans="1:48" s="70" customFormat="1" x14ac:dyDescent="0.25">
      <c r="A193" s="214">
        <v>178</v>
      </c>
      <c r="B193" s="232">
        <v>2200820100175</v>
      </c>
      <c r="C193" s="227" t="s">
        <v>292</v>
      </c>
      <c r="D193" s="221">
        <v>1</v>
      </c>
      <c r="E193" s="221">
        <v>3</v>
      </c>
      <c r="F193" s="221">
        <v>3</v>
      </c>
      <c r="G193" s="221">
        <v>3</v>
      </c>
      <c r="H193" s="221">
        <v>2</v>
      </c>
      <c r="I193" s="222"/>
      <c r="J193" s="23"/>
      <c r="K193" s="217">
        <v>1</v>
      </c>
      <c r="L193" s="217">
        <v>2</v>
      </c>
      <c r="M193" s="217"/>
      <c r="N193" s="217">
        <v>1</v>
      </c>
      <c r="O193" s="217">
        <v>1</v>
      </c>
      <c r="P193" s="217"/>
      <c r="Q193" s="23"/>
      <c r="R193" s="113">
        <v>10</v>
      </c>
      <c r="S193" s="113">
        <v>10</v>
      </c>
      <c r="T193" s="113">
        <v>9</v>
      </c>
      <c r="U193" s="113">
        <v>10</v>
      </c>
      <c r="V193" s="113">
        <v>10</v>
      </c>
      <c r="W193" s="62"/>
      <c r="X193" s="113">
        <f t="shared" si="135"/>
        <v>14</v>
      </c>
      <c r="Y193" s="113">
        <f t="shared" si="136"/>
        <v>15</v>
      </c>
      <c r="Z193" s="113">
        <f t="shared" si="137"/>
        <v>93.33</v>
      </c>
      <c r="AA193" s="113">
        <f t="shared" si="138"/>
        <v>3</v>
      </c>
      <c r="AB193" s="113" t="str">
        <f t="shared" si="139"/>
        <v>Y</v>
      </c>
      <c r="AC193" s="113">
        <f t="shared" si="140"/>
        <v>15</v>
      </c>
      <c r="AD193" s="113">
        <f t="shared" si="141"/>
        <v>15</v>
      </c>
      <c r="AE193" s="113">
        <f t="shared" si="142"/>
        <v>100</v>
      </c>
      <c r="AF193" s="113">
        <f t="shared" si="143"/>
        <v>3</v>
      </c>
      <c r="AG193" s="113" t="str">
        <f t="shared" si="144"/>
        <v>Y</v>
      </c>
      <c r="AH193" s="113">
        <f t="shared" si="145"/>
        <v>11</v>
      </c>
      <c r="AI193" s="113">
        <f t="shared" si="146"/>
        <v>15</v>
      </c>
      <c r="AJ193" s="113">
        <f t="shared" si="147"/>
        <v>73.33</v>
      </c>
      <c r="AK193" s="113">
        <f t="shared" si="148"/>
        <v>3</v>
      </c>
      <c r="AL193" s="113" t="str">
        <f t="shared" si="149"/>
        <v>Y</v>
      </c>
      <c r="AM193" s="113">
        <f t="shared" si="150"/>
        <v>13</v>
      </c>
      <c r="AN193" s="113">
        <f t="shared" si="151"/>
        <v>12</v>
      </c>
      <c r="AO193" s="113">
        <f t="shared" si="152"/>
        <v>108.33</v>
      </c>
      <c r="AP193" s="113">
        <f t="shared" si="153"/>
        <v>3</v>
      </c>
      <c r="AQ193" s="113" t="str">
        <f t="shared" si="154"/>
        <v>Y</v>
      </c>
      <c r="AR193" s="113">
        <f t="shared" si="155"/>
        <v>13</v>
      </c>
      <c r="AS193" s="113">
        <f t="shared" si="156"/>
        <v>15</v>
      </c>
      <c r="AT193" s="113">
        <f t="shared" si="157"/>
        <v>86.67</v>
      </c>
      <c r="AU193" s="113">
        <f t="shared" si="158"/>
        <v>3</v>
      </c>
      <c r="AV193" s="113" t="str">
        <f t="shared" si="159"/>
        <v>Y</v>
      </c>
    </row>
    <row r="194" spans="1:48" s="70" customFormat="1" x14ac:dyDescent="0.25">
      <c r="A194" s="214">
        <v>179</v>
      </c>
      <c r="B194" s="232">
        <v>2200820100176</v>
      </c>
      <c r="C194" s="227" t="s">
        <v>293</v>
      </c>
      <c r="D194" s="221"/>
      <c r="E194" s="221"/>
      <c r="F194" s="221"/>
      <c r="G194" s="221"/>
      <c r="H194" s="221"/>
      <c r="I194" s="222">
        <v>2</v>
      </c>
      <c r="J194" s="23"/>
      <c r="K194" s="217">
        <v>1</v>
      </c>
      <c r="L194" s="217"/>
      <c r="M194" s="217"/>
      <c r="N194" s="217"/>
      <c r="O194" s="217"/>
      <c r="P194" s="217"/>
      <c r="Q194" s="23"/>
      <c r="R194" s="113">
        <v>5</v>
      </c>
      <c r="S194" s="113">
        <v>10</v>
      </c>
      <c r="T194" s="113">
        <v>10</v>
      </c>
      <c r="U194" s="113">
        <v>10</v>
      </c>
      <c r="V194" s="113">
        <v>8</v>
      </c>
      <c r="W194" s="62"/>
      <c r="X194" s="113">
        <f t="shared" si="135"/>
        <v>5</v>
      </c>
      <c r="Y194" s="113">
        <f t="shared" si="136"/>
        <v>10</v>
      </c>
      <c r="Z194" s="113">
        <f t="shared" si="137"/>
        <v>50</v>
      </c>
      <c r="AA194" s="113">
        <f t="shared" si="138"/>
        <v>2</v>
      </c>
      <c r="AB194" s="113" t="str">
        <f t="shared" si="139"/>
        <v>N</v>
      </c>
      <c r="AC194" s="113">
        <f t="shared" si="140"/>
        <v>10</v>
      </c>
      <c r="AD194" s="113">
        <f t="shared" si="141"/>
        <v>10</v>
      </c>
      <c r="AE194" s="113">
        <f t="shared" si="142"/>
        <v>100</v>
      </c>
      <c r="AF194" s="113">
        <f t="shared" si="143"/>
        <v>3</v>
      </c>
      <c r="AG194" s="113" t="str">
        <f t="shared" si="144"/>
        <v>Y</v>
      </c>
      <c r="AH194" s="113">
        <f t="shared" si="145"/>
        <v>11</v>
      </c>
      <c r="AI194" s="113">
        <f t="shared" si="146"/>
        <v>12</v>
      </c>
      <c r="AJ194" s="113">
        <f t="shared" si="147"/>
        <v>91.67</v>
      </c>
      <c r="AK194" s="113">
        <f t="shared" si="148"/>
        <v>3</v>
      </c>
      <c r="AL194" s="113" t="str">
        <f t="shared" si="149"/>
        <v>Y</v>
      </c>
      <c r="AM194" s="113">
        <f t="shared" si="150"/>
        <v>12</v>
      </c>
      <c r="AN194" s="113">
        <f t="shared" si="151"/>
        <v>13</v>
      </c>
      <c r="AO194" s="113">
        <f t="shared" si="152"/>
        <v>92.31</v>
      </c>
      <c r="AP194" s="113">
        <f t="shared" si="153"/>
        <v>3</v>
      </c>
      <c r="AQ194" s="113" t="str">
        <f t="shared" si="154"/>
        <v>Y</v>
      </c>
      <c r="AR194" s="113">
        <f t="shared" si="155"/>
        <v>8</v>
      </c>
      <c r="AS194" s="113">
        <f t="shared" si="156"/>
        <v>10</v>
      </c>
      <c r="AT194" s="113">
        <f t="shared" si="157"/>
        <v>80</v>
      </c>
      <c r="AU194" s="113">
        <f t="shared" si="158"/>
        <v>3</v>
      </c>
      <c r="AV194" s="113" t="str">
        <f t="shared" si="159"/>
        <v>Y</v>
      </c>
    </row>
    <row r="195" spans="1:48" s="70" customFormat="1" x14ac:dyDescent="0.25">
      <c r="A195" s="214">
        <v>180</v>
      </c>
      <c r="B195" s="232">
        <v>2200820100177</v>
      </c>
      <c r="C195" s="227" t="s">
        <v>294</v>
      </c>
      <c r="D195" s="221">
        <v>1</v>
      </c>
      <c r="E195" s="221"/>
      <c r="F195" s="221">
        <v>1</v>
      </c>
      <c r="G195" s="221">
        <v>2</v>
      </c>
      <c r="H195" s="221">
        <v>2</v>
      </c>
      <c r="I195" s="222">
        <v>2</v>
      </c>
      <c r="J195" s="23"/>
      <c r="K195" s="217"/>
      <c r="L195" s="217">
        <v>2</v>
      </c>
      <c r="M195" s="217"/>
      <c r="N195" s="217"/>
      <c r="O195" s="217"/>
      <c r="P195" s="217"/>
      <c r="Q195" s="23"/>
      <c r="R195" s="113">
        <v>10</v>
      </c>
      <c r="S195" s="113">
        <v>9</v>
      </c>
      <c r="T195" s="113">
        <v>10</v>
      </c>
      <c r="U195" s="113">
        <v>8</v>
      </c>
      <c r="V195" s="113">
        <v>10</v>
      </c>
      <c r="W195" s="62"/>
      <c r="X195" s="113">
        <f t="shared" si="135"/>
        <v>13</v>
      </c>
      <c r="Y195" s="113">
        <f t="shared" si="136"/>
        <v>15</v>
      </c>
      <c r="Z195" s="113">
        <f t="shared" si="137"/>
        <v>86.67</v>
      </c>
      <c r="AA195" s="113">
        <f t="shared" si="138"/>
        <v>3</v>
      </c>
      <c r="AB195" s="113" t="str">
        <f t="shared" si="139"/>
        <v>Y</v>
      </c>
      <c r="AC195" s="113">
        <f t="shared" si="140"/>
        <v>11</v>
      </c>
      <c r="AD195" s="113">
        <f t="shared" si="141"/>
        <v>13</v>
      </c>
      <c r="AE195" s="113">
        <f t="shared" si="142"/>
        <v>84.62</v>
      </c>
      <c r="AF195" s="113">
        <f t="shared" si="143"/>
        <v>3</v>
      </c>
      <c r="AG195" s="113" t="str">
        <f t="shared" si="144"/>
        <v>Y</v>
      </c>
      <c r="AH195" s="113">
        <f t="shared" si="145"/>
        <v>10</v>
      </c>
      <c r="AI195" s="113">
        <f t="shared" si="146"/>
        <v>10</v>
      </c>
      <c r="AJ195" s="113">
        <f t="shared" si="147"/>
        <v>100</v>
      </c>
      <c r="AK195" s="113">
        <f t="shared" si="148"/>
        <v>3</v>
      </c>
      <c r="AL195" s="113" t="str">
        <f t="shared" si="149"/>
        <v>Y</v>
      </c>
      <c r="AM195" s="113">
        <f t="shared" si="150"/>
        <v>11</v>
      </c>
      <c r="AN195" s="113">
        <f t="shared" si="151"/>
        <v>15</v>
      </c>
      <c r="AO195" s="113">
        <f t="shared" si="152"/>
        <v>73.33</v>
      </c>
      <c r="AP195" s="113">
        <f t="shared" si="153"/>
        <v>3</v>
      </c>
      <c r="AQ195" s="113" t="str">
        <f t="shared" si="154"/>
        <v>Y</v>
      </c>
      <c r="AR195" s="113">
        <f t="shared" si="155"/>
        <v>12</v>
      </c>
      <c r="AS195" s="113">
        <f t="shared" si="156"/>
        <v>12</v>
      </c>
      <c r="AT195" s="113">
        <f t="shared" si="157"/>
        <v>100</v>
      </c>
      <c r="AU195" s="113">
        <f t="shared" si="158"/>
        <v>3</v>
      </c>
      <c r="AV195" s="113" t="str">
        <f t="shared" si="159"/>
        <v>Y</v>
      </c>
    </row>
    <row r="196" spans="1:48" s="70" customFormat="1" x14ac:dyDescent="0.25">
      <c r="A196" s="214">
        <v>181</v>
      </c>
      <c r="B196" s="232">
        <v>2200820100178</v>
      </c>
      <c r="C196" s="227" t="s">
        <v>295</v>
      </c>
      <c r="D196" s="221">
        <v>1</v>
      </c>
      <c r="E196" s="221"/>
      <c r="F196" s="221">
        <v>2</v>
      </c>
      <c r="G196" s="221">
        <v>2</v>
      </c>
      <c r="H196" s="221">
        <v>1</v>
      </c>
      <c r="I196" s="222">
        <v>3</v>
      </c>
      <c r="J196" s="23"/>
      <c r="K196" s="217"/>
      <c r="L196" s="217">
        <v>3</v>
      </c>
      <c r="M196" s="217"/>
      <c r="N196" s="217"/>
      <c r="O196" s="217">
        <v>1</v>
      </c>
      <c r="P196" s="217">
        <v>2</v>
      </c>
      <c r="Q196" s="23"/>
      <c r="R196" s="113">
        <v>10</v>
      </c>
      <c r="S196" s="113">
        <v>10</v>
      </c>
      <c r="T196" s="113">
        <v>10</v>
      </c>
      <c r="U196" s="113">
        <v>8</v>
      </c>
      <c r="V196" s="113">
        <v>8</v>
      </c>
      <c r="W196" s="62"/>
      <c r="X196" s="113">
        <f t="shared" si="135"/>
        <v>13</v>
      </c>
      <c r="Y196" s="113">
        <f t="shared" si="136"/>
        <v>15</v>
      </c>
      <c r="Z196" s="113">
        <f t="shared" si="137"/>
        <v>86.67</v>
      </c>
      <c r="AA196" s="113">
        <f t="shared" si="138"/>
        <v>3</v>
      </c>
      <c r="AB196" s="113" t="str">
        <f t="shared" si="139"/>
        <v>Y</v>
      </c>
      <c r="AC196" s="113">
        <f t="shared" si="140"/>
        <v>11</v>
      </c>
      <c r="AD196" s="113">
        <f t="shared" si="141"/>
        <v>13</v>
      </c>
      <c r="AE196" s="113">
        <f t="shared" si="142"/>
        <v>84.62</v>
      </c>
      <c r="AF196" s="113">
        <f t="shared" si="143"/>
        <v>3</v>
      </c>
      <c r="AG196" s="113" t="str">
        <f t="shared" si="144"/>
        <v>Y</v>
      </c>
      <c r="AH196" s="113">
        <f t="shared" si="145"/>
        <v>10</v>
      </c>
      <c r="AI196" s="113">
        <f t="shared" si="146"/>
        <v>10</v>
      </c>
      <c r="AJ196" s="113">
        <f t="shared" si="147"/>
        <v>100</v>
      </c>
      <c r="AK196" s="113">
        <f t="shared" si="148"/>
        <v>3</v>
      </c>
      <c r="AL196" s="113" t="str">
        <f t="shared" si="149"/>
        <v>Y</v>
      </c>
      <c r="AM196" s="113">
        <f t="shared" si="150"/>
        <v>13</v>
      </c>
      <c r="AN196" s="113">
        <f t="shared" si="151"/>
        <v>15</v>
      </c>
      <c r="AO196" s="113">
        <f t="shared" si="152"/>
        <v>86.67</v>
      </c>
      <c r="AP196" s="113">
        <f t="shared" si="153"/>
        <v>3</v>
      </c>
      <c r="AQ196" s="113" t="str">
        <f t="shared" si="154"/>
        <v>Y</v>
      </c>
      <c r="AR196" s="113">
        <f t="shared" si="155"/>
        <v>14</v>
      </c>
      <c r="AS196" s="113">
        <f t="shared" si="156"/>
        <v>18</v>
      </c>
      <c r="AT196" s="113">
        <f t="shared" si="157"/>
        <v>77.78</v>
      </c>
      <c r="AU196" s="113">
        <f t="shared" si="158"/>
        <v>3</v>
      </c>
      <c r="AV196" s="113" t="str">
        <f t="shared" si="159"/>
        <v>Y</v>
      </c>
    </row>
    <row r="197" spans="1:48" s="70" customFormat="1" x14ac:dyDescent="0.25">
      <c r="A197" s="214">
        <v>182</v>
      </c>
      <c r="B197" s="232">
        <v>2200820100179</v>
      </c>
      <c r="C197" s="227" t="s">
        <v>296</v>
      </c>
      <c r="D197" s="218"/>
      <c r="E197" s="218">
        <v>2</v>
      </c>
      <c r="F197" s="218">
        <v>3</v>
      </c>
      <c r="G197" s="218"/>
      <c r="H197" s="218">
        <v>2</v>
      </c>
      <c r="I197" s="222">
        <v>2</v>
      </c>
      <c r="J197" s="23"/>
      <c r="K197" s="217">
        <v>1</v>
      </c>
      <c r="L197" s="217"/>
      <c r="M197" s="217">
        <v>1</v>
      </c>
      <c r="N197" s="217">
        <v>1</v>
      </c>
      <c r="O197" s="217"/>
      <c r="P197" s="217">
        <v>1</v>
      </c>
      <c r="Q197" s="23"/>
      <c r="R197" s="113">
        <v>10</v>
      </c>
      <c r="S197" s="113">
        <v>9</v>
      </c>
      <c r="T197" s="113">
        <v>9</v>
      </c>
      <c r="U197" s="113">
        <v>10</v>
      </c>
      <c r="V197" s="113">
        <v>9</v>
      </c>
      <c r="W197" s="62"/>
      <c r="X197" s="113">
        <f t="shared" si="135"/>
        <v>10</v>
      </c>
      <c r="Y197" s="113">
        <f t="shared" si="136"/>
        <v>10</v>
      </c>
      <c r="Z197" s="113">
        <f t="shared" si="137"/>
        <v>100</v>
      </c>
      <c r="AA197" s="113">
        <f t="shared" si="138"/>
        <v>3</v>
      </c>
      <c r="AB197" s="113" t="str">
        <f t="shared" si="139"/>
        <v>Y</v>
      </c>
      <c r="AC197" s="113">
        <f t="shared" si="140"/>
        <v>13</v>
      </c>
      <c r="AD197" s="113">
        <f t="shared" si="141"/>
        <v>15</v>
      </c>
      <c r="AE197" s="113">
        <f t="shared" si="142"/>
        <v>86.67</v>
      </c>
      <c r="AF197" s="113">
        <f t="shared" si="143"/>
        <v>3</v>
      </c>
      <c r="AG197" s="113" t="str">
        <f t="shared" si="144"/>
        <v>Y</v>
      </c>
      <c r="AH197" s="113">
        <f t="shared" si="145"/>
        <v>11</v>
      </c>
      <c r="AI197" s="113">
        <f t="shared" si="146"/>
        <v>15</v>
      </c>
      <c r="AJ197" s="113">
        <f t="shared" si="147"/>
        <v>73.33</v>
      </c>
      <c r="AK197" s="113">
        <f t="shared" si="148"/>
        <v>3</v>
      </c>
      <c r="AL197" s="113" t="str">
        <f t="shared" si="149"/>
        <v>Y</v>
      </c>
      <c r="AM197" s="113">
        <f t="shared" si="150"/>
        <v>15</v>
      </c>
      <c r="AN197" s="113">
        <f t="shared" si="151"/>
        <v>15</v>
      </c>
      <c r="AO197" s="113">
        <f t="shared" si="152"/>
        <v>100</v>
      </c>
      <c r="AP197" s="113">
        <f t="shared" si="153"/>
        <v>3</v>
      </c>
      <c r="AQ197" s="113" t="str">
        <f t="shared" si="154"/>
        <v>Y</v>
      </c>
      <c r="AR197" s="113">
        <f t="shared" si="155"/>
        <v>11</v>
      </c>
      <c r="AS197" s="113">
        <f t="shared" si="156"/>
        <v>15</v>
      </c>
      <c r="AT197" s="113">
        <f t="shared" si="157"/>
        <v>73.33</v>
      </c>
      <c r="AU197" s="113">
        <f t="shared" si="158"/>
        <v>3</v>
      </c>
      <c r="AV197" s="113" t="str">
        <f t="shared" si="159"/>
        <v>Y</v>
      </c>
    </row>
    <row r="198" spans="1:48" s="70" customFormat="1" x14ac:dyDescent="0.25">
      <c r="A198" s="214">
        <v>183</v>
      </c>
      <c r="B198" s="232">
        <v>2200820100180</v>
      </c>
      <c r="C198" s="227" t="s">
        <v>297</v>
      </c>
      <c r="D198" s="218">
        <v>2</v>
      </c>
      <c r="E198" s="218">
        <v>3</v>
      </c>
      <c r="F198" s="218">
        <v>1</v>
      </c>
      <c r="G198" s="218">
        <v>3</v>
      </c>
      <c r="H198" s="218">
        <v>4</v>
      </c>
      <c r="I198" s="222">
        <v>4</v>
      </c>
      <c r="J198" s="23"/>
      <c r="K198" s="217">
        <v>0</v>
      </c>
      <c r="L198" s="217">
        <v>3</v>
      </c>
      <c r="M198" s="217">
        <v>3</v>
      </c>
      <c r="N198" s="217">
        <v>4</v>
      </c>
      <c r="O198" s="217">
        <v>2</v>
      </c>
      <c r="P198" s="217">
        <v>2</v>
      </c>
      <c r="Q198" s="23"/>
      <c r="R198" s="113">
        <v>10</v>
      </c>
      <c r="S198" s="113">
        <v>10</v>
      </c>
      <c r="T198" s="113">
        <v>10</v>
      </c>
      <c r="U198" s="113">
        <v>10</v>
      </c>
      <c r="V198" s="113">
        <v>9</v>
      </c>
      <c r="W198" s="62"/>
      <c r="X198" s="113">
        <f t="shared" si="135"/>
        <v>15</v>
      </c>
      <c r="Y198" s="113">
        <f t="shared" si="136"/>
        <v>15</v>
      </c>
      <c r="Z198" s="113">
        <f t="shared" si="137"/>
        <v>100</v>
      </c>
      <c r="AA198" s="113">
        <f t="shared" si="138"/>
        <v>3</v>
      </c>
      <c r="AB198" s="113" t="str">
        <f t="shared" si="139"/>
        <v>Y</v>
      </c>
      <c r="AC198" s="113">
        <f t="shared" si="140"/>
        <v>17</v>
      </c>
      <c r="AD198" s="113">
        <f t="shared" si="141"/>
        <v>15</v>
      </c>
      <c r="AE198" s="113">
        <f t="shared" si="142"/>
        <v>113.33</v>
      </c>
      <c r="AF198" s="113">
        <f t="shared" si="143"/>
        <v>3</v>
      </c>
      <c r="AG198" s="113" t="str">
        <f t="shared" si="144"/>
        <v>Y</v>
      </c>
      <c r="AH198" s="113">
        <f t="shared" si="145"/>
        <v>14</v>
      </c>
      <c r="AI198" s="113">
        <f t="shared" si="146"/>
        <v>15</v>
      </c>
      <c r="AJ198" s="113">
        <f t="shared" si="147"/>
        <v>93.33</v>
      </c>
      <c r="AK198" s="113">
        <f t="shared" si="148"/>
        <v>3</v>
      </c>
      <c r="AL198" s="113" t="str">
        <f t="shared" si="149"/>
        <v>Y</v>
      </c>
      <c r="AM198" s="113">
        <f t="shared" si="150"/>
        <v>15</v>
      </c>
      <c r="AN198" s="113">
        <f t="shared" si="151"/>
        <v>15</v>
      </c>
      <c r="AO198" s="113">
        <f t="shared" si="152"/>
        <v>100</v>
      </c>
      <c r="AP198" s="113">
        <f t="shared" si="153"/>
        <v>3</v>
      </c>
      <c r="AQ198" s="113" t="str">
        <f t="shared" si="154"/>
        <v>Y</v>
      </c>
      <c r="AR198" s="113">
        <f t="shared" si="155"/>
        <v>19</v>
      </c>
      <c r="AS198" s="113">
        <f t="shared" si="156"/>
        <v>20</v>
      </c>
      <c r="AT198" s="113">
        <f t="shared" si="157"/>
        <v>95</v>
      </c>
      <c r="AU198" s="113">
        <f t="shared" si="158"/>
        <v>3</v>
      </c>
      <c r="AV198" s="113" t="str">
        <f t="shared" si="159"/>
        <v>Y</v>
      </c>
    </row>
    <row r="199" spans="1:48" s="70" customFormat="1" x14ac:dyDescent="0.25">
      <c r="A199" s="214">
        <v>184</v>
      </c>
      <c r="B199" s="232">
        <v>2200820100181</v>
      </c>
      <c r="C199" s="227" t="s">
        <v>298</v>
      </c>
      <c r="D199" s="218">
        <v>2</v>
      </c>
      <c r="E199" s="218"/>
      <c r="F199" s="218">
        <v>2</v>
      </c>
      <c r="G199" s="218">
        <v>4</v>
      </c>
      <c r="H199" s="218">
        <v>4</v>
      </c>
      <c r="I199" s="222">
        <v>4</v>
      </c>
      <c r="J199" s="23"/>
      <c r="K199" s="217">
        <v>2</v>
      </c>
      <c r="L199" s="217">
        <v>2</v>
      </c>
      <c r="M199" s="217">
        <v>1</v>
      </c>
      <c r="N199" s="217">
        <v>4</v>
      </c>
      <c r="O199" s="217">
        <v>2</v>
      </c>
      <c r="P199" s="217">
        <v>2</v>
      </c>
      <c r="Q199" s="23"/>
      <c r="R199" s="113">
        <v>10</v>
      </c>
      <c r="S199" s="113">
        <v>10</v>
      </c>
      <c r="T199" s="113">
        <v>9</v>
      </c>
      <c r="U199" s="113">
        <v>9</v>
      </c>
      <c r="V199" s="113">
        <v>9</v>
      </c>
      <c r="W199" s="62"/>
      <c r="X199" s="113">
        <f t="shared" si="135"/>
        <v>16</v>
      </c>
      <c r="Y199" s="113">
        <f t="shared" si="136"/>
        <v>15</v>
      </c>
      <c r="Z199" s="113">
        <f t="shared" si="137"/>
        <v>106.67</v>
      </c>
      <c r="AA199" s="113">
        <f t="shared" si="138"/>
        <v>3</v>
      </c>
      <c r="AB199" s="113" t="str">
        <f t="shared" si="139"/>
        <v>Y</v>
      </c>
      <c r="AC199" s="113">
        <f t="shared" si="140"/>
        <v>14</v>
      </c>
      <c r="AD199" s="113">
        <f t="shared" si="141"/>
        <v>13</v>
      </c>
      <c r="AE199" s="113">
        <f t="shared" si="142"/>
        <v>107.69</v>
      </c>
      <c r="AF199" s="113">
        <f t="shared" si="143"/>
        <v>3</v>
      </c>
      <c r="AG199" s="113" t="str">
        <f t="shared" si="144"/>
        <v>Y</v>
      </c>
      <c r="AH199" s="113">
        <f t="shared" si="145"/>
        <v>15</v>
      </c>
      <c r="AI199" s="113">
        <f t="shared" si="146"/>
        <v>15</v>
      </c>
      <c r="AJ199" s="113">
        <f t="shared" si="147"/>
        <v>100</v>
      </c>
      <c r="AK199" s="113">
        <f t="shared" si="148"/>
        <v>3</v>
      </c>
      <c r="AL199" s="113" t="str">
        <f t="shared" si="149"/>
        <v>Y</v>
      </c>
      <c r="AM199" s="113">
        <f t="shared" si="150"/>
        <v>15</v>
      </c>
      <c r="AN199" s="113">
        <f t="shared" si="151"/>
        <v>15</v>
      </c>
      <c r="AO199" s="113">
        <f t="shared" si="152"/>
        <v>100</v>
      </c>
      <c r="AP199" s="113">
        <f t="shared" si="153"/>
        <v>3</v>
      </c>
      <c r="AQ199" s="113" t="str">
        <f t="shared" si="154"/>
        <v>Y</v>
      </c>
      <c r="AR199" s="113">
        <f t="shared" si="155"/>
        <v>16</v>
      </c>
      <c r="AS199" s="113">
        <f t="shared" si="156"/>
        <v>20</v>
      </c>
      <c r="AT199" s="113">
        <f t="shared" si="157"/>
        <v>80</v>
      </c>
      <c r="AU199" s="113">
        <f t="shared" si="158"/>
        <v>3</v>
      </c>
      <c r="AV199" s="113" t="str">
        <f t="shared" si="159"/>
        <v>Y</v>
      </c>
    </row>
    <row r="200" spans="1:48" s="70" customFormat="1" x14ac:dyDescent="0.25">
      <c r="A200" s="214">
        <v>185</v>
      </c>
      <c r="B200" s="232">
        <v>2200820100182</v>
      </c>
      <c r="C200" s="227" t="s">
        <v>299</v>
      </c>
      <c r="D200" s="221"/>
      <c r="E200" s="221"/>
      <c r="F200" s="221"/>
      <c r="G200" s="221"/>
      <c r="H200" s="221"/>
      <c r="I200" s="222"/>
      <c r="J200" s="23"/>
      <c r="K200" s="217">
        <v>1</v>
      </c>
      <c r="L200" s="217"/>
      <c r="M200" s="217"/>
      <c r="N200" s="217">
        <v>1</v>
      </c>
      <c r="O200" s="217"/>
      <c r="P200" s="217"/>
      <c r="Q200" s="23"/>
      <c r="R200" s="113">
        <v>10</v>
      </c>
      <c r="S200" s="113">
        <v>10</v>
      </c>
      <c r="T200" s="113">
        <v>9</v>
      </c>
      <c r="U200" s="113">
        <v>8</v>
      </c>
      <c r="V200" s="113">
        <v>10</v>
      </c>
      <c r="W200" s="62"/>
      <c r="X200" s="113">
        <f t="shared" si="135"/>
        <v>10</v>
      </c>
      <c r="Y200" s="113">
        <f t="shared" si="136"/>
        <v>10</v>
      </c>
      <c r="Z200" s="113">
        <f t="shared" si="137"/>
        <v>100</v>
      </c>
      <c r="AA200" s="113">
        <f t="shared" si="138"/>
        <v>3</v>
      </c>
      <c r="AB200" s="113" t="str">
        <f t="shared" si="139"/>
        <v>Y</v>
      </c>
      <c r="AC200" s="113">
        <f t="shared" si="140"/>
        <v>10</v>
      </c>
      <c r="AD200" s="113">
        <f t="shared" si="141"/>
        <v>10</v>
      </c>
      <c r="AE200" s="113">
        <f t="shared" si="142"/>
        <v>100</v>
      </c>
      <c r="AF200" s="113">
        <f t="shared" si="143"/>
        <v>3</v>
      </c>
      <c r="AG200" s="113" t="str">
        <f t="shared" si="144"/>
        <v>Y</v>
      </c>
      <c r="AH200" s="113">
        <f t="shared" si="145"/>
        <v>11</v>
      </c>
      <c r="AI200" s="113">
        <f t="shared" si="146"/>
        <v>15</v>
      </c>
      <c r="AJ200" s="113">
        <f t="shared" si="147"/>
        <v>73.33</v>
      </c>
      <c r="AK200" s="113">
        <f t="shared" si="148"/>
        <v>3</v>
      </c>
      <c r="AL200" s="113" t="str">
        <f t="shared" si="149"/>
        <v>Y</v>
      </c>
      <c r="AM200" s="113">
        <f t="shared" si="150"/>
        <v>8</v>
      </c>
      <c r="AN200" s="113">
        <f t="shared" si="151"/>
        <v>10</v>
      </c>
      <c r="AO200" s="113">
        <f t="shared" si="152"/>
        <v>80</v>
      </c>
      <c r="AP200" s="113">
        <f t="shared" si="153"/>
        <v>3</v>
      </c>
      <c r="AQ200" s="113" t="str">
        <f t="shared" si="154"/>
        <v>Y</v>
      </c>
      <c r="AR200" s="113">
        <f t="shared" si="155"/>
        <v>10</v>
      </c>
      <c r="AS200" s="113">
        <f t="shared" si="156"/>
        <v>10</v>
      </c>
      <c r="AT200" s="113">
        <f t="shared" si="157"/>
        <v>100</v>
      </c>
      <c r="AU200" s="113">
        <f t="shared" si="158"/>
        <v>3</v>
      </c>
      <c r="AV200" s="113" t="str">
        <f t="shared" si="159"/>
        <v>Y</v>
      </c>
    </row>
    <row r="201" spans="1:48" s="70" customFormat="1" x14ac:dyDescent="0.25">
      <c r="A201" s="214">
        <v>186</v>
      </c>
      <c r="B201" s="232">
        <v>2200820100183</v>
      </c>
      <c r="C201" s="227" t="s">
        <v>300</v>
      </c>
      <c r="D201" s="221">
        <v>1</v>
      </c>
      <c r="E201" s="221">
        <v>3</v>
      </c>
      <c r="F201" s="221">
        <v>3</v>
      </c>
      <c r="G201" s="221"/>
      <c r="H201" s="221"/>
      <c r="I201" s="222"/>
      <c r="J201" s="23"/>
      <c r="K201" s="217">
        <v>2</v>
      </c>
      <c r="L201" s="217"/>
      <c r="M201" s="217">
        <v>2</v>
      </c>
      <c r="N201" s="217">
        <v>4</v>
      </c>
      <c r="O201" s="217">
        <v>2</v>
      </c>
      <c r="P201" s="217"/>
      <c r="Q201" s="23"/>
      <c r="R201" s="113">
        <v>9</v>
      </c>
      <c r="S201" s="113">
        <v>9</v>
      </c>
      <c r="T201" s="113">
        <v>10</v>
      </c>
      <c r="U201" s="113">
        <v>10</v>
      </c>
      <c r="V201" s="113">
        <v>10</v>
      </c>
      <c r="W201" s="62"/>
      <c r="X201" s="113">
        <f t="shared" si="135"/>
        <v>10</v>
      </c>
      <c r="Y201" s="113">
        <f t="shared" si="136"/>
        <v>12</v>
      </c>
      <c r="Z201" s="113">
        <f t="shared" si="137"/>
        <v>83.33</v>
      </c>
      <c r="AA201" s="113">
        <f t="shared" si="138"/>
        <v>3</v>
      </c>
      <c r="AB201" s="113" t="str">
        <f t="shared" si="139"/>
        <v>Y</v>
      </c>
      <c r="AC201" s="113">
        <f t="shared" si="140"/>
        <v>12</v>
      </c>
      <c r="AD201" s="113">
        <f t="shared" si="141"/>
        <v>12</v>
      </c>
      <c r="AE201" s="113">
        <f t="shared" si="142"/>
        <v>100</v>
      </c>
      <c r="AF201" s="113">
        <f t="shared" si="143"/>
        <v>3</v>
      </c>
      <c r="AG201" s="113" t="str">
        <f t="shared" si="144"/>
        <v>Y</v>
      </c>
      <c r="AH201" s="113">
        <f t="shared" si="145"/>
        <v>16</v>
      </c>
      <c r="AI201" s="113">
        <f t="shared" si="146"/>
        <v>15</v>
      </c>
      <c r="AJ201" s="113">
        <f t="shared" si="147"/>
        <v>106.67</v>
      </c>
      <c r="AK201" s="113">
        <f t="shared" si="148"/>
        <v>3</v>
      </c>
      <c r="AL201" s="113" t="str">
        <f t="shared" si="149"/>
        <v>Y</v>
      </c>
      <c r="AM201" s="113">
        <f t="shared" si="150"/>
        <v>13</v>
      </c>
      <c r="AN201" s="113">
        <f t="shared" si="151"/>
        <v>12</v>
      </c>
      <c r="AO201" s="113">
        <f t="shared" si="152"/>
        <v>108.33</v>
      </c>
      <c r="AP201" s="113">
        <f t="shared" si="153"/>
        <v>3</v>
      </c>
      <c r="AQ201" s="113" t="str">
        <f t="shared" si="154"/>
        <v>Y</v>
      </c>
      <c r="AR201" s="113">
        <f t="shared" si="155"/>
        <v>14</v>
      </c>
      <c r="AS201" s="113">
        <f t="shared" si="156"/>
        <v>15</v>
      </c>
      <c r="AT201" s="113">
        <f t="shared" si="157"/>
        <v>93.33</v>
      </c>
      <c r="AU201" s="113">
        <f t="shared" si="158"/>
        <v>3</v>
      </c>
      <c r="AV201" s="113" t="str">
        <f t="shared" si="159"/>
        <v>Y</v>
      </c>
    </row>
    <row r="202" spans="1:48" s="70" customFormat="1" x14ac:dyDescent="0.25">
      <c r="A202" s="214">
        <v>187</v>
      </c>
      <c r="B202" s="232">
        <v>2200820100184</v>
      </c>
      <c r="C202" s="227" t="s">
        <v>301</v>
      </c>
      <c r="D202" s="221">
        <v>1</v>
      </c>
      <c r="E202" s="221"/>
      <c r="F202" s="221">
        <v>3</v>
      </c>
      <c r="G202" s="221">
        <v>2</v>
      </c>
      <c r="H202" s="221">
        <v>4</v>
      </c>
      <c r="I202" s="222">
        <v>4</v>
      </c>
      <c r="J202" s="23"/>
      <c r="K202" s="217">
        <v>2</v>
      </c>
      <c r="L202" s="217">
        <v>3</v>
      </c>
      <c r="M202" s="217">
        <v>1</v>
      </c>
      <c r="N202" s="217">
        <v>4</v>
      </c>
      <c r="O202" s="217">
        <v>2</v>
      </c>
      <c r="P202" s="217">
        <v>2</v>
      </c>
      <c r="Q202" s="23"/>
      <c r="R202" s="113">
        <v>10</v>
      </c>
      <c r="S202" s="113">
        <v>10</v>
      </c>
      <c r="T202" s="113">
        <v>10</v>
      </c>
      <c r="U202" s="113">
        <v>10</v>
      </c>
      <c r="V202" s="113">
        <v>9</v>
      </c>
      <c r="W202" s="62"/>
      <c r="X202" s="113">
        <f t="shared" si="135"/>
        <v>13</v>
      </c>
      <c r="Y202" s="113">
        <f t="shared" si="136"/>
        <v>15</v>
      </c>
      <c r="Z202" s="113">
        <f t="shared" si="137"/>
        <v>86.67</v>
      </c>
      <c r="AA202" s="113">
        <f t="shared" si="138"/>
        <v>3</v>
      </c>
      <c r="AB202" s="113" t="str">
        <f t="shared" si="139"/>
        <v>Y</v>
      </c>
      <c r="AC202" s="113">
        <f t="shared" si="140"/>
        <v>14</v>
      </c>
      <c r="AD202" s="113">
        <f t="shared" si="141"/>
        <v>13</v>
      </c>
      <c r="AE202" s="113">
        <f t="shared" si="142"/>
        <v>107.69</v>
      </c>
      <c r="AF202" s="113">
        <f t="shared" si="143"/>
        <v>3</v>
      </c>
      <c r="AG202" s="113" t="str">
        <f t="shared" si="144"/>
        <v>Y</v>
      </c>
      <c r="AH202" s="113">
        <f t="shared" si="145"/>
        <v>16</v>
      </c>
      <c r="AI202" s="113">
        <f t="shared" si="146"/>
        <v>15</v>
      </c>
      <c r="AJ202" s="113">
        <f t="shared" si="147"/>
        <v>106.67</v>
      </c>
      <c r="AK202" s="113">
        <f t="shared" si="148"/>
        <v>3</v>
      </c>
      <c r="AL202" s="113" t="str">
        <f t="shared" si="149"/>
        <v>Y</v>
      </c>
      <c r="AM202" s="113">
        <f t="shared" si="150"/>
        <v>17</v>
      </c>
      <c r="AN202" s="113">
        <f t="shared" si="151"/>
        <v>15</v>
      </c>
      <c r="AO202" s="113">
        <f t="shared" si="152"/>
        <v>113.33</v>
      </c>
      <c r="AP202" s="113">
        <f t="shared" si="153"/>
        <v>3</v>
      </c>
      <c r="AQ202" s="113" t="str">
        <f t="shared" si="154"/>
        <v>Y</v>
      </c>
      <c r="AR202" s="113">
        <f t="shared" si="155"/>
        <v>17</v>
      </c>
      <c r="AS202" s="113">
        <f t="shared" si="156"/>
        <v>20</v>
      </c>
      <c r="AT202" s="113">
        <f t="shared" si="157"/>
        <v>85</v>
      </c>
      <c r="AU202" s="113">
        <f t="shared" si="158"/>
        <v>3</v>
      </c>
      <c r="AV202" s="113" t="str">
        <f t="shared" si="159"/>
        <v>Y</v>
      </c>
    </row>
    <row r="203" spans="1:48" s="70" customFormat="1" x14ac:dyDescent="0.25">
      <c r="A203" s="214">
        <v>188</v>
      </c>
      <c r="B203" s="232">
        <v>2200820100185</v>
      </c>
      <c r="C203" s="227" t="s">
        <v>302</v>
      </c>
      <c r="D203" s="221">
        <v>1</v>
      </c>
      <c r="E203" s="221">
        <v>3</v>
      </c>
      <c r="F203" s="221">
        <v>3</v>
      </c>
      <c r="G203" s="221">
        <v>3</v>
      </c>
      <c r="H203" s="221">
        <v>4</v>
      </c>
      <c r="I203" s="222">
        <v>4</v>
      </c>
      <c r="J203" s="23"/>
      <c r="K203" s="217">
        <v>1</v>
      </c>
      <c r="L203" s="217">
        <v>3</v>
      </c>
      <c r="M203" s="217">
        <v>2</v>
      </c>
      <c r="N203" s="217">
        <v>4</v>
      </c>
      <c r="O203" s="217">
        <v>2</v>
      </c>
      <c r="P203" s="217">
        <v>1</v>
      </c>
      <c r="Q203" s="23"/>
      <c r="R203" s="113">
        <v>10</v>
      </c>
      <c r="S203" s="113">
        <v>8</v>
      </c>
      <c r="T203" s="113">
        <v>8</v>
      </c>
      <c r="U203" s="113">
        <v>10</v>
      </c>
      <c r="V203" s="113">
        <v>10</v>
      </c>
      <c r="W203" s="62"/>
      <c r="X203" s="113">
        <f t="shared" si="135"/>
        <v>14</v>
      </c>
      <c r="Y203" s="113">
        <f t="shared" si="136"/>
        <v>15</v>
      </c>
      <c r="Z203" s="113">
        <f t="shared" si="137"/>
        <v>93.33</v>
      </c>
      <c r="AA203" s="113">
        <f t="shared" si="138"/>
        <v>3</v>
      </c>
      <c r="AB203" s="113" t="str">
        <f t="shared" si="139"/>
        <v>Y</v>
      </c>
      <c r="AC203" s="113">
        <f t="shared" si="140"/>
        <v>15</v>
      </c>
      <c r="AD203" s="113">
        <f t="shared" si="141"/>
        <v>15</v>
      </c>
      <c r="AE203" s="113">
        <f t="shared" si="142"/>
        <v>100</v>
      </c>
      <c r="AF203" s="113">
        <f t="shared" si="143"/>
        <v>3</v>
      </c>
      <c r="AG203" s="113" t="str">
        <f t="shared" si="144"/>
        <v>Y</v>
      </c>
      <c r="AH203" s="113">
        <f t="shared" si="145"/>
        <v>13</v>
      </c>
      <c r="AI203" s="113">
        <f t="shared" si="146"/>
        <v>15</v>
      </c>
      <c r="AJ203" s="113">
        <f t="shared" si="147"/>
        <v>86.67</v>
      </c>
      <c r="AK203" s="113">
        <f t="shared" si="148"/>
        <v>3</v>
      </c>
      <c r="AL203" s="113" t="str">
        <f t="shared" si="149"/>
        <v>Y</v>
      </c>
      <c r="AM203" s="113">
        <f t="shared" si="150"/>
        <v>17</v>
      </c>
      <c r="AN203" s="113">
        <f t="shared" si="151"/>
        <v>15</v>
      </c>
      <c r="AO203" s="113">
        <f t="shared" si="152"/>
        <v>113.33</v>
      </c>
      <c r="AP203" s="113">
        <f t="shared" si="153"/>
        <v>3</v>
      </c>
      <c r="AQ203" s="113" t="str">
        <f t="shared" si="154"/>
        <v>Y</v>
      </c>
      <c r="AR203" s="113">
        <f t="shared" si="155"/>
        <v>18</v>
      </c>
      <c r="AS203" s="113">
        <f t="shared" si="156"/>
        <v>20</v>
      </c>
      <c r="AT203" s="113">
        <f t="shared" si="157"/>
        <v>90</v>
      </c>
      <c r="AU203" s="113">
        <f t="shared" si="158"/>
        <v>3</v>
      </c>
      <c r="AV203" s="113" t="str">
        <f t="shared" si="159"/>
        <v>Y</v>
      </c>
    </row>
    <row r="204" spans="1:48" s="70" customFormat="1" x14ac:dyDescent="0.25">
      <c r="A204" s="214">
        <v>189</v>
      </c>
      <c r="B204" s="232">
        <v>2200820100187</v>
      </c>
      <c r="C204" s="227" t="s">
        <v>303</v>
      </c>
      <c r="D204" s="221">
        <v>1</v>
      </c>
      <c r="E204" s="221"/>
      <c r="F204" s="221">
        <v>1</v>
      </c>
      <c r="G204" s="221">
        <v>3</v>
      </c>
      <c r="H204" s="221"/>
      <c r="I204" s="222"/>
      <c r="J204" s="23"/>
      <c r="K204" s="217">
        <v>0</v>
      </c>
      <c r="L204" s="217"/>
      <c r="M204" s="217"/>
      <c r="N204" s="217"/>
      <c r="O204" s="217"/>
      <c r="P204" s="217"/>
      <c r="Q204" s="23"/>
      <c r="R204" s="113">
        <v>10</v>
      </c>
      <c r="S204" s="113">
        <v>10</v>
      </c>
      <c r="T204" s="113">
        <v>10</v>
      </c>
      <c r="U204" s="113">
        <v>10</v>
      </c>
      <c r="V204" s="113">
        <v>8</v>
      </c>
      <c r="W204" s="62"/>
      <c r="X204" s="113">
        <f t="shared" si="135"/>
        <v>14</v>
      </c>
      <c r="Y204" s="113">
        <f t="shared" si="136"/>
        <v>15</v>
      </c>
      <c r="Z204" s="113">
        <f t="shared" si="137"/>
        <v>93.33</v>
      </c>
      <c r="AA204" s="113">
        <f t="shared" si="138"/>
        <v>3</v>
      </c>
      <c r="AB204" s="113" t="str">
        <f t="shared" si="139"/>
        <v>Y</v>
      </c>
      <c r="AC204" s="113">
        <f t="shared" si="140"/>
        <v>10</v>
      </c>
      <c r="AD204" s="113">
        <f t="shared" si="141"/>
        <v>10</v>
      </c>
      <c r="AE204" s="113">
        <f t="shared" si="142"/>
        <v>100</v>
      </c>
      <c r="AF204" s="113">
        <f t="shared" si="143"/>
        <v>3</v>
      </c>
      <c r="AG204" s="113" t="str">
        <f t="shared" si="144"/>
        <v>Y</v>
      </c>
      <c r="AH204" s="113">
        <f t="shared" si="145"/>
        <v>10</v>
      </c>
      <c r="AI204" s="113">
        <f t="shared" si="146"/>
        <v>12</v>
      </c>
      <c r="AJ204" s="113">
        <f t="shared" si="147"/>
        <v>83.33</v>
      </c>
      <c r="AK204" s="113">
        <f t="shared" si="148"/>
        <v>3</v>
      </c>
      <c r="AL204" s="113" t="str">
        <f t="shared" si="149"/>
        <v>Y</v>
      </c>
      <c r="AM204" s="113">
        <f t="shared" si="150"/>
        <v>11</v>
      </c>
      <c r="AN204" s="113">
        <f t="shared" si="151"/>
        <v>12</v>
      </c>
      <c r="AO204" s="113">
        <f t="shared" si="152"/>
        <v>91.67</v>
      </c>
      <c r="AP204" s="113">
        <f t="shared" si="153"/>
        <v>3</v>
      </c>
      <c r="AQ204" s="113" t="str">
        <f t="shared" si="154"/>
        <v>Y</v>
      </c>
      <c r="AR204" s="113">
        <f t="shared" si="155"/>
        <v>8</v>
      </c>
      <c r="AS204" s="113">
        <f t="shared" si="156"/>
        <v>10</v>
      </c>
      <c r="AT204" s="113">
        <f t="shared" si="157"/>
        <v>80</v>
      </c>
      <c r="AU204" s="113">
        <f t="shared" si="158"/>
        <v>3</v>
      </c>
      <c r="AV204" s="113" t="str">
        <f t="shared" si="159"/>
        <v>Y</v>
      </c>
    </row>
    <row r="205" spans="1:48" s="70" customFormat="1" x14ac:dyDescent="0.25">
      <c r="A205" s="214">
        <v>190</v>
      </c>
      <c r="B205" s="232">
        <v>2100820100100</v>
      </c>
      <c r="C205" s="227" t="s">
        <v>304</v>
      </c>
      <c r="D205" s="221"/>
      <c r="E205" s="221"/>
      <c r="F205" s="221"/>
      <c r="G205" s="221"/>
      <c r="H205" s="221"/>
      <c r="I205" s="222"/>
      <c r="J205" s="23"/>
      <c r="K205" s="217"/>
      <c r="L205" s="217">
        <v>2</v>
      </c>
      <c r="M205" s="217">
        <v>2</v>
      </c>
      <c r="N205" s="217">
        <v>4</v>
      </c>
      <c r="O205" s="217"/>
      <c r="P205" s="217"/>
      <c r="Q205" s="23"/>
      <c r="R205" s="113">
        <v>10</v>
      </c>
      <c r="S205" s="113">
        <v>10</v>
      </c>
      <c r="T205" s="113">
        <v>10</v>
      </c>
      <c r="U205" s="113">
        <v>9</v>
      </c>
      <c r="V205" s="113">
        <v>9</v>
      </c>
      <c r="W205" s="62"/>
      <c r="X205" s="113">
        <f t="shared" si="135"/>
        <v>10</v>
      </c>
      <c r="Y205" s="113">
        <f t="shared" si="136"/>
        <v>10</v>
      </c>
      <c r="Z205" s="113">
        <f t="shared" si="137"/>
        <v>100</v>
      </c>
      <c r="AA205" s="113">
        <f t="shared" si="138"/>
        <v>3</v>
      </c>
      <c r="AB205" s="113" t="str">
        <f t="shared" si="139"/>
        <v>Y</v>
      </c>
      <c r="AC205" s="113">
        <f t="shared" si="140"/>
        <v>10</v>
      </c>
      <c r="AD205" s="113">
        <f t="shared" si="141"/>
        <v>10</v>
      </c>
      <c r="AE205" s="113">
        <f t="shared" si="142"/>
        <v>100</v>
      </c>
      <c r="AF205" s="113">
        <f t="shared" si="143"/>
        <v>3</v>
      </c>
      <c r="AG205" s="113" t="str">
        <f t="shared" si="144"/>
        <v>Y</v>
      </c>
      <c r="AH205" s="113">
        <f t="shared" si="145"/>
        <v>14</v>
      </c>
      <c r="AI205" s="113">
        <f t="shared" si="146"/>
        <v>13</v>
      </c>
      <c r="AJ205" s="113">
        <f t="shared" si="147"/>
        <v>107.69</v>
      </c>
      <c r="AK205" s="113">
        <f t="shared" si="148"/>
        <v>3</v>
      </c>
      <c r="AL205" s="113" t="str">
        <f t="shared" si="149"/>
        <v>Y</v>
      </c>
      <c r="AM205" s="113">
        <f t="shared" si="150"/>
        <v>9</v>
      </c>
      <c r="AN205" s="113">
        <f t="shared" si="151"/>
        <v>10</v>
      </c>
      <c r="AO205" s="113">
        <f t="shared" si="152"/>
        <v>90</v>
      </c>
      <c r="AP205" s="113">
        <f t="shared" si="153"/>
        <v>3</v>
      </c>
      <c r="AQ205" s="113" t="str">
        <f t="shared" si="154"/>
        <v>Y</v>
      </c>
      <c r="AR205" s="113">
        <f t="shared" si="155"/>
        <v>13</v>
      </c>
      <c r="AS205" s="113">
        <f t="shared" si="156"/>
        <v>14</v>
      </c>
      <c r="AT205" s="113">
        <f t="shared" si="157"/>
        <v>92.86</v>
      </c>
      <c r="AU205" s="113">
        <f t="shared" si="158"/>
        <v>3</v>
      </c>
      <c r="AV205" s="113" t="str">
        <f t="shared" si="159"/>
        <v>Y</v>
      </c>
    </row>
    <row r="206" spans="1:48" s="70" customFormat="1" x14ac:dyDescent="0.25">
      <c r="A206" s="214">
        <v>191</v>
      </c>
      <c r="B206" s="232">
        <v>2100820100160</v>
      </c>
      <c r="C206" s="227" t="s">
        <v>178</v>
      </c>
      <c r="D206" s="221">
        <v>1</v>
      </c>
      <c r="E206" s="221"/>
      <c r="F206" s="221">
        <v>1</v>
      </c>
      <c r="G206" s="221"/>
      <c r="H206" s="221"/>
      <c r="I206" s="222">
        <v>1</v>
      </c>
      <c r="J206" s="23"/>
      <c r="K206" s="217">
        <v>2</v>
      </c>
      <c r="L206" s="217">
        <v>3</v>
      </c>
      <c r="M206" s="217">
        <v>0</v>
      </c>
      <c r="N206" s="217"/>
      <c r="O206" s="217">
        <v>0</v>
      </c>
      <c r="P206" s="217">
        <v>0</v>
      </c>
      <c r="Q206" s="23"/>
      <c r="R206" s="113">
        <v>9</v>
      </c>
      <c r="S206" s="113">
        <v>9</v>
      </c>
      <c r="T206" s="113">
        <v>10</v>
      </c>
      <c r="U206" s="113">
        <v>10</v>
      </c>
      <c r="V206" s="113">
        <v>10</v>
      </c>
      <c r="W206" s="62"/>
      <c r="X206" s="113">
        <f t="shared" si="135"/>
        <v>10</v>
      </c>
      <c r="Y206" s="113">
        <f t="shared" si="136"/>
        <v>12</v>
      </c>
      <c r="Z206" s="113">
        <f t="shared" si="137"/>
        <v>83.33</v>
      </c>
      <c r="AA206" s="113">
        <f t="shared" si="138"/>
        <v>3</v>
      </c>
      <c r="AB206" s="113" t="str">
        <f t="shared" si="139"/>
        <v>Y</v>
      </c>
      <c r="AC206" s="113">
        <f t="shared" si="140"/>
        <v>9</v>
      </c>
      <c r="AD206" s="113">
        <f t="shared" si="141"/>
        <v>10</v>
      </c>
      <c r="AE206" s="113">
        <f t="shared" si="142"/>
        <v>90</v>
      </c>
      <c r="AF206" s="113">
        <f t="shared" si="143"/>
        <v>3</v>
      </c>
      <c r="AG206" s="113" t="str">
        <f t="shared" si="144"/>
        <v>Y</v>
      </c>
      <c r="AH206" s="113">
        <f t="shared" si="145"/>
        <v>12</v>
      </c>
      <c r="AI206" s="113">
        <f t="shared" si="146"/>
        <v>12</v>
      </c>
      <c r="AJ206" s="113">
        <f t="shared" si="147"/>
        <v>100</v>
      </c>
      <c r="AK206" s="113">
        <f t="shared" si="148"/>
        <v>3</v>
      </c>
      <c r="AL206" s="113" t="str">
        <f t="shared" si="149"/>
        <v>Y</v>
      </c>
      <c r="AM206" s="113">
        <f t="shared" si="150"/>
        <v>12</v>
      </c>
      <c r="AN206" s="113">
        <f t="shared" si="151"/>
        <v>15</v>
      </c>
      <c r="AO206" s="113">
        <f t="shared" si="152"/>
        <v>80</v>
      </c>
      <c r="AP206" s="113">
        <f t="shared" si="153"/>
        <v>3</v>
      </c>
      <c r="AQ206" s="113" t="str">
        <f t="shared" si="154"/>
        <v>Y</v>
      </c>
      <c r="AR206" s="113">
        <f t="shared" si="155"/>
        <v>13</v>
      </c>
      <c r="AS206" s="113">
        <f t="shared" si="156"/>
        <v>20</v>
      </c>
      <c r="AT206" s="113">
        <f t="shared" si="157"/>
        <v>65</v>
      </c>
      <c r="AU206" s="113">
        <f t="shared" si="158"/>
        <v>3</v>
      </c>
      <c r="AV206" s="113" t="str">
        <f t="shared" si="159"/>
        <v>Y</v>
      </c>
    </row>
    <row r="207" spans="1:48" s="70" customFormat="1" x14ac:dyDescent="0.25">
      <c r="A207" s="214">
        <v>192</v>
      </c>
      <c r="B207" s="232">
        <v>2200820109015</v>
      </c>
      <c r="C207" s="227" t="s">
        <v>176</v>
      </c>
      <c r="D207" s="221"/>
      <c r="E207" s="221">
        <v>1</v>
      </c>
      <c r="F207" s="221"/>
      <c r="G207" s="221"/>
      <c r="H207" s="221"/>
      <c r="I207" s="222">
        <v>2</v>
      </c>
      <c r="J207" s="23"/>
      <c r="K207" s="217">
        <v>2</v>
      </c>
      <c r="L207" s="217"/>
      <c r="M207" s="217"/>
      <c r="N207" s="217"/>
      <c r="O207" s="217"/>
      <c r="P207" s="217"/>
      <c r="Q207" s="23"/>
      <c r="R207" s="113">
        <v>10</v>
      </c>
      <c r="S207" s="113">
        <v>10</v>
      </c>
      <c r="T207" s="113">
        <v>10</v>
      </c>
      <c r="U207" s="113">
        <v>10</v>
      </c>
      <c r="V207" s="113">
        <v>9</v>
      </c>
      <c r="W207" s="62"/>
      <c r="X207" s="113">
        <f t="shared" si="135"/>
        <v>10</v>
      </c>
      <c r="Y207" s="113">
        <f t="shared" si="136"/>
        <v>10</v>
      </c>
      <c r="Z207" s="113">
        <f t="shared" si="137"/>
        <v>100</v>
      </c>
      <c r="AA207" s="113">
        <f t="shared" si="138"/>
        <v>3</v>
      </c>
      <c r="AB207" s="113" t="str">
        <f t="shared" si="139"/>
        <v>Y</v>
      </c>
      <c r="AC207" s="113">
        <f t="shared" si="140"/>
        <v>11</v>
      </c>
      <c r="AD207" s="113">
        <f t="shared" si="141"/>
        <v>12</v>
      </c>
      <c r="AE207" s="113">
        <f t="shared" si="142"/>
        <v>91.67</v>
      </c>
      <c r="AF207" s="113">
        <f t="shared" si="143"/>
        <v>3</v>
      </c>
      <c r="AG207" s="113" t="str">
        <f t="shared" si="144"/>
        <v>Y</v>
      </c>
      <c r="AH207" s="113">
        <f t="shared" si="145"/>
        <v>12</v>
      </c>
      <c r="AI207" s="113">
        <f t="shared" si="146"/>
        <v>12</v>
      </c>
      <c r="AJ207" s="113">
        <f t="shared" si="147"/>
        <v>100</v>
      </c>
      <c r="AK207" s="113">
        <f t="shared" si="148"/>
        <v>3</v>
      </c>
      <c r="AL207" s="113" t="str">
        <f t="shared" si="149"/>
        <v>Y</v>
      </c>
      <c r="AM207" s="113">
        <f t="shared" si="150"/>
        <v>12</v>
      </c>
      <c r="AN207" s="113">
        <f t="shared" si="151"/>
        <v>13</v>
      </c>
      <c r="AO207" s="113">
        <f t="shared" si="152"/>
        <v>92.31</v>
      </c>
      <c r="AP207" s="113">
        <f t="shared" si="153"/>
        <v>3</v>
      </c>
      <c r="AQ207" s="113" t="str">
        <f t="shared" si="154"/>
        <v>Y</v>
      </c>
      <c r="AR207" s="113">
        <f t="shared" si="155"/>
        <v>9</v>
      </c>
      <c r="AS207" s="113">
        <f t="shared" si="156"/>
        <v>10</v>
      </c>
      <c r="AT207" s="113">
        <f t="shared" si="157"/>
        <v>90</v>
      </c>
      <c r="AU207" s="113">
        <f t="shared" si="158"/>
        <v>3</v>
      </c>
      <c r="AV207" s="113" t="str">
        <f t="shared" si="159"/>
        <v>Y</v>
      </c>
    </row>
    <row r="208" spans="1:48" s="70" customFormat="1" x14ac:dyDescent="0.25">
      <c r="A208" s="214">
        <v>193</v>
      </c>
      <c r="B208" s="232">
        <v>2200820109016</v>
      </c>
      <c r="C208" s="227" t="s">
        <v>177</v>
      </c>
      <c r="D208" s="221"/>
      <c r="E208" s="221"/>
      <c r="F208" s="221">
        <v>1</v>
      </c>
      <c r="G208" s="221"/>
      <c r="H208" s="221"/>
      <c r="I208" s="222">
        <v>2</v>
      </c>
      <c r="J208" s="23"/>
      <c r="K208" s="217"/>
      <c r="L208" s="217">
        <v>0</v>
      </c>
      <c r="M208" s="217"/>
      <c r="N208" s="217">
        <v>0</v>
      </c>
      <c r="O208" s="217"/>
      <c r="P208" s="217">
        <v>0</v>
      </c>
      <c r="Q208" s="23"/>
      <c r="R208" s="113">
        <v>10</v>
      </c>
      <c r="S208" s="113">
        <v>8</v>
      </c>
      <c r="T208" s="113">
        <v>8</v>
      </c>
      <c r="U208" s="113">
        <v>10</v>
      </c>
      <c r="V208" s="113">
        <v>10</v>
      </c>
      <c r="W208" s="62"/>
      <c r="X208" s="113">
        <f t="shared" si="135"/>
        <v>10</v>
      </c>
      <c r="Y208" s="113">
        <f t="shared" si="136"/>
        <v>10</v>
      </c>
      <c r="Z208" s="113">
        <f t="shared" si="137"/>
        <v>100</v>
      </c>
      <c r="AA208" s="113">
        <f t="shared" si="138"/>
        <v>3</v>
      </c>
      <c r="AB208" s="113" t="str">
        <f t="shared" si="139"/>
        <v>Y</v>
      </c>
      <c r="AC208" s="113">
        <f t="shared" si="140"/>
        <v>8</v>
      </c>
      <c r="AD208" s="113">
        <f t="shared" si="141"/>
        <v>10</v>
      </c>
      <c r="AE208" s="113">
        <f t="shared" si="142"/>
        <v>80</v>
      </c>
      <c r="AF208" s="113">
        <f t="shared" si="143"/>
        <v>3</v>
      </c>
      <c r="AG208" s="113" t="str">
        <f t="shared" si="144"/>
        <v>Y</v>
      </c>
      <c r="AH208" s="113">
        <f t="shared" si="145"/>
        <v>8</v>
      </c>
      <c r="AI208" s="113">
        <f t="shared" si="146"/>
        <v>13</v>
      </c>
      <c r="AJ208" s="113">
        <f t="shared" si="147"/>
        <v>61.54</v>
      </c>
      <c r="AK208" s="113">
        <f t="shared" si="148"/>
        <v>3</v>
      </c>
      <c r="AL208" s="113" t="str">
        <f t="shared" si="149"/>
        <v>Y</v>
      </c>
      <c r="AM208" s="113">
        <f t="shared" si="150"/>
        <v>13</v>
      </c>
      <c r="AN208" s="113">
        <f t="shared" si="151"/>
        <v>15</v>
      </c>
      <c r="AO208" s="113">
        <f t="shared" si="152"/>
        <v>86.67</v>
      </c>
      <c r="AP208" s="113">
        <f t="shared" si="153"/>
        <v>3</v>
      </c>
      <c r="AQ208" s="113" t="str">
        <f t="shared" si="154"/>
        <v>Y</v>
      </c>
      <c r="AR208" s="113">
        <f t="shared" si="155"/>
        <v>10</v>
      </c>
      <c r="AS208" s="113">
        <f t="shared" si="156"/>
        <v>15</v>
      </c>
      <c r="AT208" s="113">
        <f t="shared" si="157"/>
        <v>66.67</v>
      </c>
      <c r="AU208" s="113">
        <f t="shared" si="158"/>
        <v>3</v>
      </c>
      <c r="AV208" s="113" t="str">
        <f t="shared" si="159"/>
        <v>Y</v>
      </c>
    </row>
    <row r="209" spans="1:48" s="70" customFormat="1" x14ac:dyDescent="0.25">
      <c r="A209" s="87"/>
      <c r="B209" s="88"/>
      <c r="C209" s="63"/>
      <c r="D209" s="65"/>
      <c r="E209" s="65"/>
      <c r="F209" s="65"/>
      <c r="G209" s="65"/>
      <c r="H209" s="65"/>
      <c r="I209" s="23"/>
      <c r="J209" s="23"/>
      <c r="K209" s="65"/>
      <c r="L209" s="65"/>
      <c r="M209" s="65"/>
      <c r="N209" s="65"/>
      <c r="O209" s="65"/>
      <c r="P209" s="66"/>
      <c r="Q209" s="23"/>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row>
    <row r="210" spans="1:48" s="70" customFormat="1" x14ac:dyDescent="0.25">
      <c r="A210" s="87"/>
      <c r="B210" s="65"/>
      <c r="C210" s="63"/>
      <c r="D210" s="65"/>
      <c r="E210" s="65"/>
      <c r="F210" s="65"/>
      <c r="G210" s="65"/>
      <c r="H210" s="65"/>
      <c r="I210" s="23"/>
      <c r="J210" s="23"/>
      <c r="K210" s="65"/>
      <c r="L210" s="65"/>
      <c r="M210" s="65"/>
      <c r="N210" s="65"/>
      <c r="O210" s="65"/>
      <c r="P210" s="66"/>
      <c r="Q210" s="103"/>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row>
    <row r="211" spans="1:48" s="70" customFormat="1" x14ac:dyDescent="0.25">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c r="AM211" s="148"/>
      <c r="AN211" s="148"/>
      <c r="AO211" s="148"/>
      <c r="AP211" s="148"/>
      <c r="AQ211" s="148"/>
      <c r="AR211" s="148"/>
      <c r="AS211" s="148"/>
      <c r="AT211" s="148"/>
      <c r="AU211" s="148"/>
      <c r="AV211" s="148"/>
    </row>
    <row r="212" spans="1:48" s="70" customFormat="1" x14ac:dyDescent="0.25">
      <c r="B212" s="88"/>
      <c r="C212" s="63"/>
      <c r="D212" s="65"/>
      <c r="E212" s="65"/>
      <c r="F212" s="65"/>
      <c r="G212" s="65"/>
      <c r="H212" s="65"/>
      <c r="I212" s="104"/>
      <c r="J212" s="104"/>
      <c r="K212" s="65"/>
      <c r="L212" s="65"/>
      <c r="M212" s="65"/>
      <c r="N212" s="65"/>
      <c r="O212" s="65"/>
      <c r="P212" s="66"/>
      <c r="Q212" s="104"/>
      <c r="X212" s="150" t="s">
        <v>108</v>
      </c>
      <c r="Y212" s="151"/>
      <c r="Z212" s="105">
        <v>3</v>
      </c>
      <c r="AA212" s="106">
        <f>COUNTIF(AA16:AA208,3)</f>
        <v>190</v>
      </c>
      <c r="AB212" s="72"/>
      <c r="AC212" s="150" t="s">
        <v>108</v>
      </c>
      <c r="AD212" s="151"/>
      <c r="AE212" s="105">
        <v>3</v>
      </c>
      <c r="AF212" s="106">
        <f>COUNTIF(AF16:AF208,3)</f>
        <v>193</v>
      </c>
      <c r="AG212" s="72"/>
      <c r="AH212" s="150" t="s">
        <v>108</v>
      </c>
      <c r="AI212" s="151"/>
      <c r="AJ212" s="105">
        <v>3</v>
      </c>
      <c r="AK212" s="106">
        <f>COUNTIF(AK16:AK208,3)</f>
        <v>192</v>
      </c>
      <c r="AL212" s="72"/>
      <c r="AM212" s="150" t="s">
        <v>108</v>
      </c>
      <c r="AN212" s="151"/>
      <c r="AO212" s="105">
        <v>3</v>
      </c>
      <c r="AP212" s="106">
        <f>COUNTIF(AP16:AP208,3)</f>
        <v>190</v>
      </c>
      <c r="AQ212" s="72"/>
      <c r="AR212" s="150" t="s">
        <v>108</v>
      </c>
      <c r="AS212" s="151"/>
      <c r="AT212" s="105">
        <v>3</v>
      </c>
      <c r="AU212" s="106">
        <f>COUNTIF(AU16:AU208,3)</f>
        <v>186</v>
      </c>
    </row>
    <row r="213" spans="1:48" s="70" customFormat="1" x14ac:dyDescent="0.25">
      <c r="D213" s="86"/>
      <c r="E213" s="86"/>
      <c r="F213" s="86"/>
      <c r="G213" s="86"/>
      <c r="H213" s="86"/>
      <c r="I213" s="86"/>
      <c r="J213" s="86"/>
      <c r="K213" s="86"/>
      <c r="L213" s="86"/>
      <c r="M213" s="86"/>
      <c r="N213" s="86"/>
      <c r="O213" s="86"/>
      <c r="P213" s="86"/>
      <c r="Q213" s="86"/>
      <c r="X213" s="152"/>
      <c r="Y213" s="153"/>
      <c r="Z213" s="107">
        <v>2</v>
      </c>
      <c r="AA213" s="106">
        <f>COUNTIF(AA16:AA208,2)</f>
        <v>2</v>
      </c>
      <c r="AB213" s="72"/>
      <c r="AC213" s="152"/>
      <c r="AD213" s="153"/>
      <c r="AE213" s="107">
        <v>2</v>
      </c>
      <c r="AF213" s="106">
        <f>COUNTIF(AF16:AF208,2)</f>
        <v>0</v>
      </c>
      <c r="AG213" s="72"/>
      <c r="AH213" s="152"/>
      <c r="AI213" s="153"/>
      <c r="AJ213" s="107">
        <v>2</v>
      </c>
      <c r="AK213" s="106">
        <f>COUNTIF(AK16:AK208,2)</f>
        <v>1</v>
      </c>
      <c r="AL213" s="72"/>
      <c r="AM213" s="152"/>
      <c r="AN213" s="153"/>
      <c r="AO213" s="107">
        <v>2</v>
      </c>
      <c r="AP213" s="106">
        <f>COUNTIF(AP16:AP208,2)</f>
        <v>3</v>
      </c>
      <c r="AQ213" s="72"/>
      <c r="AR213" s="152"/>
      <c r="AS213" s="153"/>
      <c r="AT213" s="107">
        <v>2</v>
      </c>
      <c r="AU213" s="106">
        <f>COUNTIF(AU16:AU208,2)</f>
        <v>7</v>
      </c>
    </row>
    <row r="214" spans="1:48" s="70" customFormat="1" x14ac:dyDescent="0.25">
      <c r="D214" s="86"/>
      <c r="E214" s="86"/>
      <c r="F214" s="86"/>
      <c r="G214" s="86"/>
      <c r="H214" s="86"/>
      <c r="I214" s="86"/>
      <c r="J214" s="86"/>
      <c r="K214" s="86"/>
      <c r="L214" s="86"/>
      <c r="M214" s="86"/>
      <c r="N214" s="86"/>
      <c r="O214" s="86"/>
      <c r="P214" s="86"/>
      <c r="Q214" s="86"/>
      <c r="X214" s="154"/>
      <c r="Y214" s="155"/>
      <c r="Z214" s="107">
        <v>1</v>
      </c>
      <c r="AA214" s="106">
        <f>COUNTIF(AA16:AA208,1)</f>
        <v>1</v>
      </c>
      <c r="AB214" s="72"/>
      <c r="AC214" s="154"/>
      <c r="AD214" s="155"/>
      <c r="AE214" s="107">
        <v>1</v>
      </c>
      <c r="AF214" s="106">
        <f>COUNTIF(AF16:AF208,1)</f>
        <v>0</v>
      </c>
      <c r="AG214" s="72"/>
      <c r="AH214" s="154"/>
      <c r="AI214" s="155"/>
      <c r="AJ214" s="107">
        <v>1</v>
      </c>
      <c r="AK214" s="106">
        <f>COUNTIF(AK16:AK208,1)</f>
        <v>0</v>
      </c>
      <c r="AL214" s="72"/>
      <c r="AM214" s="154"/>
      <c r="AN214" s="155"/>
      <c r="AO214" s="107">
        <v>1</v>
      </c>
      <c r="AP214" s="106">
        <f>COUNTIF(AP16:AP208,1)</f>
        <v>0</v>
      </c>
      <c r="AQ214" s="72"/>
      <c r="AR214" s="154"/>
      <c r="AS214" s="155"/>
      <c r="AT214" s="107">
        <v>1</v>
      </c>
      <c r="AU214" s="106">
        <f>COUNTIF(AU16:AU208,1)</f>
        <v>0</v>
      </c>
    </row>
    <row r="215" spans="1:48" s="70" customFormat="1" x14ac:dyDescent="0.25">
      <c r="D215" s="86"/>
      <c r="E215" s="86"/>
      <c r="F215" s="86"/>
      <c r="G215" s="86"/>
      <c r="H215" s="86"/>
      <c r="I215" s="86"/>
      <c r="J215" s="86"/>
      <c r="K215" s="86"/>
      <c r="L215" s="86"/>
      <c r="M215" s="86"/>
      <c r="N215" s="86"/>
      <c r="O215" s="86"/>
      <c r="P215" s="86"/>
      <c r="Q215" s="86"/>
      <c r="X215" s="149" t="s">
        <v>109</v>
      </c>
      <c r="Y215" s="149"/>
      <c r="Z215" s="149"/>
      <c r="AA215" s="100">
        <f>ROUND((AA212*3+AA213*2+AA214*1)/SUM(AA212:AA214),2)</f>
        <v>2.98</v>
      </c>
      <c r="AB215" s="72"/>
      <c r="AC215" s="149" t="s">
        <v>109</v>
      </c>
      <c r="AD215" s="149"/>
      <c r="AE215" s="149"/>
      <c r="AF215" s="100">
        <f>ROUND((AF212*3+AF213*2+AF214*1)/SUM(AF212:AF214),2)</f>
        <v>3</v>
      </c>
      <c r="AG215" s="72"/>
      <c r="AH215" s="149" t="s">
        <v>109</v>
      </c>
      <c r="AI215" s="149"/>
      <c r="AJ215" s="149"/>
      <c r="AK215" s="100">
        <f>ROUND((AK212*3+AK213*2+AK214*1)/SUM(AK212:AK214),2)</f>
        <v>2.99</v>
      </c>
      <c r="AL215" s="72"/>
      <c r="AM215" s="149" t="s">
        <v>109</v>
      </c>
      <c r="AN215" s="149"/>
      <c r="AO215" s="149"/>
      <c r="AP215" s="100">
        <f>ROUND((AP212*3+AP213*2+AP214*1)/SUM(AP212:AP214),2)</f>
        <v>2.98</v>
      </c>
      <c r="AQ215" s="72"/>
      <c r="AR215" s="149" t="s">
        <v>109</v>
      </c>
      <c r="AS215" s="149"/>
      <c r="AT215" s="149"/>
      <c r="AU215" s="100">
        <f>ROUND((AU212*3+AU213*2+AU214*1)/SUM(AU212:AU214),2)</f>
        <v>2.96</v>
      </c>
    </row>
    <row r="216" spans="1:48" s="70" customFormat="1" x14ac:dyDescent="0.25">
      <c r="D216" s="86"/>
      <c r="E216" s="86"/>
      <c r="F216" s="86"/>
      <c r="G216" s="86"/>
      <c r="H216" s="86"/>
      <c r="I216" s="86"/>
      <c r="J216" s="86"/>
      <c r="K216" s="86"/>
      <c r="L216" s="86"/>
      <c r="M216" s="86"/>
      <c r="N216" s="86"/>
      <c r="O216" s="86"/>
      <c r="P216" s="86"/>
      <c r="Q216" s="86"/>
    </row>
    <row r="217" spans="1:48" s="70" customFormat="1" x14ac:dyDescent="0.25">
      <c r="D217" s="86"/>
      <c r="E217" s="86"/>
      <c r="F217" s="86"/>
      <c r="G217" s="86"/>
      <c r="H217" s="86"/>
      <c r="I217" s="86"/>
      <c r="J217" s="86"/>
      <c r="K217" s="86"/>
      <c r="L217" s="86"/>
      <c r="M217" s="86"/>
      <c r="N217" s="86"/>
      <c r="O217" s="86"/>
      <c r="P217" s="86"/>
      <c r="Q217" s="86"/>
    </row>
    <row r="218" spans="1:48" s="70" customFormat="1" x14ac:dyDescent="0.25">
      <c r="D218" s="86"/>
      <c r="E218" s="86"/>
      <c r="F218" s="86"/>
      <c r="G218" s="86"/>
      <c r="H218" s="86"/>
      <c r="I218" s="86"/>
      <c r="J218" s="86"/>
      <c r="K218" s="86"/>
      <c r="L218" s="86"/>
      <c r="M218" s="86"/>
      <c r="N218" s="86"/>
      <c r="O218" s="86"/>
      <c r="P218" s="86"/>
      <c r="Q218" s="86"/>
    </row>
    <row r="219" spans="1:48" ht="29.25" customHeight="1" x14ac:dyDescent="0.25">
      <c r="A219" s="99" t="s">
        <v>0</v>
      </c>
      <c r="B219" s="99" t="s">
        <v>25</v>
      </c>
      <c r="C219" s="175" t="s">
        <v>163</v>
      </c>
      <c r="D219" s="176"/>
      <c r="E219" s="176"/>
      <c r="F219" s="176"/>
      <c r="G219" s="177"/>
      <c r="H219" s="173" t="s">
        <v>113</v>
      </c>
      <c r="I219" s="173"/>
      <c r="J219" s="108"/>
    </row>
    <row r="220" spans="1:48" x14ac:dyDescent="0.25">
      <c r="A220" s="170" t="str">
        <f>B3</f>
        <v>BCS301</v>
      </c>
      <c r="B220" s="99" t="s">
        <v>26</v>
      </c>
      <c r="C220" s="167">
        <f>ROUND((AA212/Process!C$9)*100,2)</f>
        <v>98.45</v>
      </c>
      <c r="D220" s="168"/>
      <c r="E220" s="168"/>
      <c r="F220" s="168"/>
      <c r="G220" s="169"/>
      <c r="H220" s="174">
        <f>ROUND((C220/100)*3,2)</f>
        <v>2.95</v>
      </c>
      <c r="I220" s="174"/>
      <c r="J220" s="109"/>
    </row>
    <row r="221" spans="1:48" x14ac:dyDescent="0.25">
      <c r="A221" s="171"/>
      <c r="B221" s="99" t="s">
        <v>27</v>
      </c>
      <c r="C221" s="167">
        <f>ROUND((AF212/Process!C$9)*100,2)</f>
        <v>100</v>
      </c>
      <c r="D221" s="168"/>
      <c r="E221" s="168"/>
      <c r="F221" s="168"/>
      <c r="G221" s="169"/>
      <c r="H221" s="174">
        <f>ROUND((C221/100)*3,2)</f>
        <v>3</v>
      </c>
      <c r="I221" s="174"/>
      <c r="J221" s="109"/>
    </row>
    <row r="222" spans="1:48" x14ac:dyDescent="0.25">
      <c r="A222" s="171"/>
      <c r="B222" s="99" t="s">
        <v>28</v>
      </c>
      <c r="C222" s="167">
        <f>ROUND((AK212/Process!C$9)*100,2)</f>
        <v>99.48</v>
      </c>
      <c r="D222" s="168"/>
      <c r="E222" s="168"/>
      <c r="F222" s="168"/>
      <c r="G222" s="169"/>
      <c r="H222" s="174">
        <f>ROUND((C222/100)*3,2)</f>
        <v>2.98</v>
      </c>
      <c r="I222" s="174"/>
      <c r="J222" s="109"/>
    </row>
    <row r="223" spans="1:48" x14ac:dyDescent="0.25">
      <c r="A223" s="171"/>
      <c r="B223" s="99" t="s">
        <v>29</v>
      </c>
      <c r="C223" s="167">
        <f>ROUND((AP212/Process!C$9)*100,2)</f>
        <v>98.45</v>
      </c>
      <c r="D223" s="168"/>
      <c r="E223" s="168"/>
      <c r="F223" s="168"/>
      <c r="G223" s="169"/>
      <c r="H223" s="174">
        <f>ROUND((C223/100)*3,2)</f>
        <v>2.95</v>
      </c>
      <c r="I223" s="174"/>
      <c r="J223" s="109"/>
    </row>
    <row r="224" spans="1:48" x14ac:dyDescent="0.25">
      <c r="A224" s="172"/>
      <c r="B224" s="99" t="s">
        <v>30</v>
      </c>
      <c r="C224" s="167">
        <f>ROUND((AU212/Process!C$9)*100,2)</f>
        <v>96.37</v>
      </c>
      <c r="D224" s="168"/>
      <c r="E224" s="168"/>
      <c r="F224" s="168"/>
      <c r="G224" s="169"/>
      <c r="H224" s="174">
        <f>ROUND((C224/100)*3,2)</f>
        <v>2.89</v>
      </c>
      <c r="I224" s="174"/>
      <c r="J224" s="109"/>
    </row>
  </sheetData>
  <mergeCells count="64">
    <mergeCell ref="C223:G223"/>
    <mergeCell ref="C224:G224"/>
    <mergeCell ref="A220:A224"/>
    <mergeCell ref="H219:I219"/>
    <mergeCell ref="H220:I220"/>
    <mergeCell ref="H221:I221"/>
    <mergeCell ref="H222:I222"/>
    <mergeCell ref="H223:I223"/>
    <mergeCell ref="H224:I224"/>
    <mergeCell ref="C219:G219"/>
    <mergeCell ref="C220:G220"/>
    <mergeCell ref="C221:G221"/>
    <mergeCell ref="C222:G222"/>
    <mergeCell ref="AC12:AG12"/>
    <mergeCell ref="B10:O10"/>
    <mergeCell ref="B2:G2"/>
    <mergeCell ref="B3:G3"/>
    <mergeCell ref="B4:G4"/>
    <mergeCell ref="B5:G5"/>
    <mergeCell ref="B6:G6"/>
    <mergeCell ref="B7:G7"/>
    <mergeCell ref="K12:P12"/>
    <mergeCell ref="R12:V12"/>
    <mergeCell ref="X12:AB12"/>
    <mergeCell ref="D12:I12"/>
    <mergeCell ref="X13:X15"/>
    <mergeCell ref="Y13:Y15"/>
    <mergeCell ref="AC13:AC15"/>
    <mergeCell ref="AD13:AD15"/>
    <mergeCell ref="AH13:AH15"/>
    <mergeCell ref="AG13:AG15"/>
    <mergeCell ref="AM13:AM15"/>
    <mergeCell ref="AN13:AN15"/>
    <mergeCell ref="AR13:AR15"/>
    <mergeCell ref="AS13:AS15"/>
    <mergeCell ref="AL13:AL15"/>
    <mergeCell ref="AJ13:AJ15"/>
    <mergeCell ref="AK13:AK15"/>
    <mergeCell ref="Z13:Z15"/>
    <mergeCell ref="AA13:AA15"/>
    <mergeCell ref="AB13:AB15"/>
    <mergeCell ref="AI13:AI15"/>
    <mergeCell ref="AU13:AU15"/>
    <mergeCell ref="AV13:AV15"/>
    <mergeCell ref="AR12:AV12"/>
    <mergeCell ref="X212:Y214"/>
    <mergeCell ref="X215:Z215"/>
    <mergeCell ref="AC212:AD214"/>
    <mergeCell ref="AC215:AE215"/>
    <mergeCell ref="AH212:AI214"/>
    <mergeCell ref="AH12:AL12"/>
    <mergeCell ref="AO13:AO15"/>
    <mergeCell ref="AP13:AP15"/>
    <mergeCell ref="AQ13:AQ15"/>
    <mergeCell ref="AM12:AQ12"/>
    <mergeCell ref="AT13:AT15"/>
    <mergeCell ref="AE13:AE15"/>
    <mergeCell ref="AF13:AF15"/>
    <mergeCell ref="A211:AV211"/>
    <mergeCell ref="AH215:AJ215"/>
    <mergeCell ref="AM212:AN214"/>
    <mergeCell ref="AM215:AO215"/>
    <mergeCell ref="AR212:AS214"/>
    <mergeCell ref="AR215:AT215"/>
  </mergeCells>
  <pageMargins left="0.7" right="0.7" top="0.75" bottom="0.75" header="0.3" footer="0.3"/>
  <pageSetup paperSize="9"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222"/>
  <sheetViews>
    <sheetView topLeftCell="A205" zoomScaleNormal="100" workbookViewId="0">
      <selection activeCell="C222" sqref="C222:G222"/>
    </sheetView>
  </sheetViews>
  <sheetFormatPr defaultRowHeight="15" x14ac:dyDescent="0.25"/>
  <cols>
    <col min="1" max="1" width="12.85546875" bestFit="1" customWidth="1"/>
    <col min="2" max="2" width="16.7109375" customWidth="1"/>
    <col min="3" max="3" width="23.28515625" bestFit="1" customWidth="1"/>
    <col min="4" max="4" width="4.42578125" bestFit="1" customWidth="1"/>
    <col min="5" max="5" width="5.7109375" bestFit="1" customWidth="1"/>
    <col min="6" max="6" width="5.5703125" bestFit="1" customWidth="1"/>
    <col min="7" max="7" width="3.7109375" bestFit="1" customWidth="1"/>
    <col min="8" max="9" width="3.42578125" customWidth="1"/>
    <col min="10" max="10" width="4" customWidth="1"/>
    <col min="11" max="11" width="4.28515625" customWidth="1"/>
  </cols>
  <sheetData>
    <row r="2" spans="1:12" ht="15" customHeight="1" x14ac:dyDescent="0.25">
      <c r="A2" s="1" t="str">
        <f>Process!A2</f>
        <v>Course Name</v>
      </c>
      <c r="B2" s="115" t="str">
        <f>Process!B2</f>
        <v>Data Structure</v>
      </c>
      <c r="C2" s="115"/>
      <c r="D2" s="115"/>
      <c r="E2" s="115"/>
      <c r="F2" s="115"/>
      <c r="G2" s="115"/>
    </row>
    <row r="3" spans="1:12" x14ac:dyDescent="0.25">
      <c r="A3" s="1" t="str">
        <f>Process!A3</f>
        <v>Course Code</v>
      </c>
      <c r="B3" s="115" t="str">
        <f>Process!B3</f>
        <v>BCS301</v>
      </c>
      <c r="C3" s="115"/>
      <c r="D3" s="115"/>
      <c r="E3" s="115"/>
      <c r="F3" s="115"/>
      <c r="G3" s="115"/>
    </row>
    <row r="4" spans="1:12" x14ac:dyDescent="0.25">
      <c r="A4" s="1" t="str">
        <f>Process!A4</f>
        <v>Batch</v>
      </c>
      <c r="B4" s="115" t="str">
        <f>Process!B4</f>
        <v>2022 2026</v>
      </c>
      <c r="C4" s="115"/>
      <c r="D4" s="115"/>
      <c r="E4" s="115"/>
      <c r="F4" s="115"/>
      <c r="G4" s="115"/>
    </row>
    <row r="5" spans="1:12" x14ac:dyDescent="0.25">
      <c r="A5" s="1" t="str">
        <f>Process!A5</f>
        <v>Semester</v>
      </c>
      <c r="B5" s="115">
        <f>Process!B5</f>
        <v>3</v>
      </c>
      <c r="C5" s="115"/>
      <c r="D5" s="115"/>
      <c r="E5" s="115"/>
      <c r="F5" s="115"/>
      <c r="G5" s="115"/>
    </row>
    <row r="6" spans="1:12" x14ac:dyDescent="0.25">
      <c r="A6" s="1" t="str">
        <f>Process!A6</f>
        <v>Session</v>
      </c>
      <c r="B6" s="115" t="str">
        <f>Process!B6</f>
        <v>2023 2024</v>
      </c>
      <c r="C6" s="115"/>
      <c r="D6" s="115"/>
      <c r="E6" s="115"/>
      <c r="F6" s="115"/>
      <c r="G6" s="115"/>
    </row>
    <row r="7" spans="1:12" x14ac:dyDescent="0.25">
      <c r="A7" s="1" t="str">
        <f>Process!A7</f>
        <v>L:T:P</v>
      </c>
      <c r="B7" s="115" t="str">
        <f>Process!B7</f>
        <v>3.1.0</v>
      </c>
      <c r="C7" s="115"/>
      <c r="D7" s="115"/>
      <c r="E7" s="115"/>
      <c r="F7" s="115"/>
      <c r="G7" s="115"/>
    </row>
    <row r="10" spans="1:12" ht="18.75" customHeight="1" x14ac:dyDescent="0.3">
      <c r="B10" s="126" t="s">
        <v>17</v>
      </c>
      <c r="C10" s="126"/>
      <c r="D10" s="126"/>
      <c r="E10" s="126"/>
      <c r="F10" s="126"/>
      <c r="G10" s="126"/>
      <c r="H10" s="126"/>
      <c r="I10" s="126"/>
      <c r="J10" s="126"/>
      <c r="K10" s="126"/>
      <c r="L10" s="126"/>
    </row>
    <row r="13" spans="1:12" x14ac:dyDescent="0.25">
      <c r="D13" s="133" t="s">
        <v>93</v>
      </c>
      <c r="E13" s="133"/>
      <c r="F13" s="133"/>
      <c r="G13" s="133"/>
    </row>
    <row r="14" spans="1:12" ht="24.75" x14ac:dyDescent="0.25">
      <c r="A14" s="18" t="s">
        <v>100</v>
      </c>
      <c r="B14" s="19" t="s">
        <v>101</v>
      </c>
      <c r="C14" s="18" t="s">
        <v>114</v>
      </c>
      <c r="D14" s="18">
        <v>70</v>
      </c>
      <c r="E14" s="31" t="s">
        <v>104</v>
      </c>
      <c r="F14" s="24" t="s">
        <v>105</v>
      </c>
      <c r="G14" s="31" t="s">
        <v>106</v>
      </c>
    </row>
    <row r="15" spans="1:12" s="70" customFormat="1" x14ac:dyDescent="0.25">
      <c r="A15" s="233">
        <v>1</v>
      </c>
      <c r="B15" s="215">
        <v>2200820100001</v>
      </c>
      <c r="C15" s="216" t="s">
        <v>309</v>
      </c>
      <c r="D15" s="234">
        <v>38</v>
      </c>
      <c r="E15" s="31">
        <f>ROUND((D15/D$14)*100,2)</f>
        <v>54.29</v>
      </c>
      <c r="F15" s="93">
        <f>IF(E15&gt;=60,3,IF(E15&gt;=40,2,1))</f>
        <v>2</v>
      </c>
      <c r="G15" s="31" t="str">
        <f>IF(F15=3,"Y","N")</f>
        <v>N</v>
      </c>
      <c r="L15" s="111"/>
    </row>
    <row r="16" spans="1:12" s="70" customFormat="1" x14ac:dyDescent="0.25">
      <c r="A16" s="233">
        <v>2</v>
      </c>
      <c r="B16" s="215">
        <v>2200820100002</v>
      </c>
      <c r="C16" s="216" t="s">
        <v>310</v>
      </c>
      <c r="D16" s="234">
        <v>26</v>
      </c>
      <c r="E16" s="31">
        <f t="shared" ref="E16:E79" si="0">ROUND((D16/D$14)*100,2)</f>
        <v>37.14</v>
      </c>
      <c r="F16" s="93">
        <f t="shared" ref="F16:F71" si="1">IF(E16&gt;=60,3,IF(E16&gt;=40,2,1))</f>
        <v>1</v>
      </c>
      <c r="G16" s="31" t="str">
        <f t="shared" ref="G16:G71" si="2">IF(F16=3,"Y","N")</f>
        <v>N</v>
      </c>
      <c r="L16" s="111"/>
    </row>
    <row r="17" spans="1:12" s="70" customFormat="1" x14ac:dyDescent="0.25">
      <c r="A17" s="233">
        <v>3</v>
      </c>
      <c r="B17" s="215">
        <v>2200820100003</v>
      </c>
      <c r="C17" s="216" t="s">
        <v>311</v>
      </c>
      <c r="D17" s="234">
        <v>14</v>
      </c>
      <c r="E17" s="31">
        <f t="shared" si="0"/>
        <v>20</v>
      </c>
      <c r="F17" s="93">
        <f t="shared" si="1"/>
        <v>1</v>
      </c>
      <c r="G17" s="31" t="str">
        <f t="shared" si="2"/>
        <v>N</v>
      </c>
      <c r="L17" s="111"/>
    </row>
    <row r="18" spans="1:12" s="70" customFormat="1" x14ac:dyDescent="0.25">
      <c r="A18" s="233">
        <v>4</v>
      </c>
      <c r="B18" s="215">
        <v>2200820100004</v>
      </c>
      <c r="C18" s="216" t="s">
        <v>312</v>
      </c>
      <c r="D18" s="234">
        <v>26</v>
      </c>
      <c r="E18" s="31">
        <f t="shared" si="0"/>
        <v>37.14</v>
      </c>
      <c r="F18" s="93">
        <f t="shared" si="1"/>
        <v>1</v>
      </c>
      <c r="G18" s="31" t="str">
        <f t="shared" si="2"/>
        <v>N</v>
      </c>
      <c r="L18" s="111"/>
    </row>
    <row r="19" spans="1:12" s="70" customFormat="1" x14ac:dyDescent="0.25">
      <c r="A19" s="233">
        <v>5</v>
      </c>
      <c r="B19" s="215">
        <v>2200820100005</v>
      </c>
      <c r="C19" s="216" t="s">
        <v>313</v>
      </c>
      <c r="D19" s="234">
        <v>12</v>
      </c>
      <c r="E19" s="31">
        <f t="shared" si="0"/>
        <v>17.14</v>
      </c>
      <c r="F19" s="93">
        <f t="shared" si="1"/>
        <v>1</v>
      </c>
      <c r="G19" s="31" t="str">
        <f t="shared" si="2"/>
        <v>N</v>
      </c>
      <c r="L19" s="111"/>
    </row>
    <row r="20" spans="1:12" s="70" customFormat="1" x14ac:dyDescent="0.25">
      <c r="A20" s="233">
        <v>6</v>
      </c>
      <c r="B20" s="215">
        <v>2200820100006</v>
      </c>
      <c r="C20" s="216" t="s">
        <v>314</v>
      </c>
      <c r="D20" s="234">
        <v>24</v>
      </c>
      <c r="E20" s="31">
        <f t="shared" si="0"/>
        <v>34.29</v>
      </c>
      <c r="F20" s="93">
        <f t="shared" si="1"/>
        <v>1</v>
      </c>
      <c r="G20" s="31" t="str">
        <f t="shared" si="2"/>
        <v>N</v>
      </c>
      <c r="L20" s="111"/>
    </row>
    <row r="21" spans="1:12" s="70" customFormat="1" x14ac:dyDescent="0.25">
      <c r="A21" s="233">
        <v>7</v>
      </c>
      <c r="B21" s="215">
        <v>2200820100007</v>
      </c>
      <c r="C21" s="216" t="s">
        <v>315</v>
      </c>
      <c r="D21" s="234">
        <v>31</v>
      </c>
      <c r="E21" s="31">
        <f t="shared" si="0"/>
        <v>44.29</v>
      </c>
      <c r="F21" s="93">
        <f t="shared" si="1"/>
        <v>2</v>
      </c>
      <c r="G21" s="31" t="str">
        <f t="shared" si="2"/>
        <v>N</v>
      </c>
      <c r="L21" s="111"/>
    </row>
    <row r="22" spans="1:12" s="70" customFormat="1" x14ac:dyDescent="0.25">
      <c r="A22" s="233">
        <v>8</v>
      </c>
      <c r="B22" s="215">
        <v>2200820100008</v>
      </c>
      <c r="C22" s="216" t="s">
        <v>316</v>
      </c>
      <c r="D22" s="234">
        <v>24</v>
      </c>
      <c r="E22" s="31">
        <f t="shared" si="0"/>
        <v>34.29</v>
      </c>
      <c r="F22" s="93">
        <f t="shared" si="1"/>
        <v>1</v>
      </c>
      <c r="G22" s="31" t="str">
        <f t="shared" si="2"/>
        <v>N</v>
      </c>
      <c r="L22" s="111"/>
    </row>
    <row r="23" spans="1:12" s="70" customFormat="1" x14ac:dyDescent="0.25">
      <c r="A23" s="233">
        <v>9</v>
      </c>
      <c r="B23" s="215">
        <v>2200820100009</v>
      </c>
      <c r="C23" s="216" t="s">
        <v>317</v>
      </c>
      <c r="D23" s="234">
        <v>30</v>
      </c>
      <c r="E23" s="31">
        <f t="shared" si="0"/>
        <v>42.86</v>
      </c>
      <c r="F23" s="93">
        <f t="shared" si="1"/>
        <v>2</v>
      </c>
      <c r="G23" s="31" t="str">
        <f t="shared" si="2"/>
        <v>N</v>
      </c>
      <c r="L23" s="111"/>
    </row>
    <row r="24" spans="1:12" s="70" customFormat="1" x14ac:dyDescent="0.25">
      <c r="A24" s="233">
        <v>10</v>
      </c>
      <c r="B24" s="215">
        <v>2200820100010</v>
      </c>
      <c r="C24" s="216" t="s">
        <v>318</v>
      </c>
      <c r="D24" s="234">
        <v>22</v>
      </c>
      <c r="E24" s="31">
        <f t="shared" si="0"/>
        <v>31.43</v>
      </c>
      <c r="F24" s="93">
        <f t="shared" si="1"/>
        <v>1</v>
      </c>
      <c r="G24" s="31" t="str">
        <f t="shared" si="2"/>
        <v>N</v>
      </c>
      <c r="L24" s="111"/>
    </row>
    <row r="25" spans="1:12" s="70" customFormat="1" x14ac:dyDescent="0.25">
      <c r="A25" s="233">
        <v>11</v>
      </c>
      <c r="B25" s="215">
        <v>2200820100011</v>
      </c>
      <c r="C25" s="216" t="s">
        <v>319</v>
      </c>
      <c r="D25" s="234">
        <v>17</v>
      </c>
      <c r="E25" s="31">
        <f t="shared" si="0"/>
        <v>24.29</v>
      </c>
      <c r="F25" s="93">
        <f t="shared" si="1"/>
        <v>1</v>
      </c>
      <c r="G25" s="31" t="str">
        <f t="shared" si="2"/>
        <v>N</v>
      </c>
      <c r="L25" s="111"/>
    </row>
    <row r="26" spans="1:12" s="70" customFormat="1" x14ac:dyDescent="0.25">
      <c r="A26" s="233">
        <v>12</v>
      </c>
      <c r="B26" s="215">
        <v>2200820100012</v>
      </c>
      <c r="C26" s="216" t="s">
        <v>320</v>
      </c>
      <c r="D26" s="234">
        <v>28</v>
      </c>
      <c r="E26" s="31">
        <f t="shared" si="0"/>
        <v>40</v>
      </c>
      <c r="F26" s="93">
        <f t="shared" si="1"/>
        <v>2</v>
      </c>
      <c r="G26" s="31" t="str">
        <f t="shared" si="2"/>
        <v>N</v>
      </c>
      <c r="L26" s="111"/>
    </row>
    <row r="27" spans="1:12" s="70" customFormat="1" x14ac:dyDescent="0.25">
      <c r="A27" s="233">
        <v>13</v>
      </c>
      <c r="B27" s="215">
        <v>2200820100013</v>
      </c>
      <c r="C27" s="216" t="s">
        <v>321</v>
      </c>
      <c r="D27" s="234">
        <v>21</v>
      </c>
      <c r="E27" s="31">
        <f t="shared" si="0"/>
        <v>30</v>
      </c>
      <c r="F27" s="93">
        <f t="shared" si="1"/>
        <v>1</v>
      </c>
      <c r="G27" s="31" t="str">
        <f t="shared" si="2"/>
        <v>N</v>
      </c>
      <c r="L27" s="111"/>
    </row>
    <row r="28" spans="1:12" s="70" customFormat="1" x14ac:dyDescent="0.25">
      <c r="A28" s="233">
        <v>14</v>
      </c>
      <c r="B28" s="215">
        <v>2200820100014</v>
      </c>
      <c r="C28" s="216" t="s">
        <v>322</v>
      </c>
      <c r="D28" s="234">
        <v>13</v>
      </c>
      <c r="E28" s="31">
        <f t="shared" si="0"/>
        <v>18.57</v>
      </c>
      <c r="F28" s="93">
        <f t="shared" si="1"/>
        <v>1</v>
      </c>
      <c r="G28" s="31" t="str">
        <f t="shared" si="2"/>
        <v>N</v>
      </c>
      <c r="L28" s="111"/>
    </row>
    <row r="29" spans="1:12" s="70" customFormat="1" x14ac:dyDescent="0.25">
      <c r="A29" s="233">
        <v>15</v>
      </c>
      <c r="B29" s="215">
        <v>2200820100015</v>
      </c>
      <c r="C29" s="216" t="s">
        <v>323</v>
      </c>
      <c r="D29" s="234">
        <v>25</v>
      </c>
      <c r="E29" s="31">
        <f t="shared" si="0"/>
        <v>35.71</v>
      </c>
      <c r="F29" s="93">
        <f t="shared" si="1"/>
        <v>1</v>
      </c>
      <c r="G29" s="31" t="str">
        <f t="shared" si="2"/>
        <v>N</v>
      </c>
      <c r="L29" s="111"/>
    </row>
    <row r="30" spans="1:12" s="70" customFormat="1" x14ac:dyDescent="0.25">
      <c r="A30" s="233">
        <v>16</v>
      </c>
      <c r="B30" s="215">
        <v>2200820100016</v>
      </c>
      <c r="C30" s="216" t="s">
        <v>324</v>
      </c>
      <c r="D30" s="234">
        <v>23</v>
      </c>
      <c r="E30" s="31">
        <f t="shared" si="0"/>
        <v>32.86</v>
      </c>
      <c r="F30" s="93">
        <f t="shared" si="1"/>
        <v>1</v>
      </c>
      <c r="G30" s="31" t="str">
        <f t="shared" si="2"/>
        <v>N</v>
      </c>
      <c r="L30" s="111"/>
    </row>
    <row r="31" spans="1:12" s="70" customFormat="1" x14ac:dyDescent="0.25">
      <c r="A31" s="233">
        <v>17</v>
      </c>
      <c r="B31" s="215">
        <v>2200820100018</v>
      </c>
      <c r="C31" s="216" t="s">
        <v>171</v>
      </c>
      <c r="D31" s="234">
        <v>21</v>
      </c>
      <c r="E31" s="31">
        <f t="shared" si="0"/>
        <v>30</v>
      </c>
      <c r="F31" s="93">
        <f t="shared" si="1"/>
        <v>1</v>
      </c>
      <c r="G31" s="31" t="str">
        <f t="shared" si="2"/>
        <v>N</v>
      </c>
      <c r="L31" s="111"/>
    </row>
    <row r="32" spans="1:12" s="70" customFormat="1" x14ac:dyDescent="0.25">
      <c r="A32" s="233">
        <v>18</v>
      </c>
      <c r="B32" s="215">
        <v>2200820100019</v>
      </c>
      <c r="C32" s="216" t="s">
        <v>325</v>
      </c>
      <c r="D32" s="234">
        <v>32</v>
      </c>
      <c r="E32" s="31">
        <f t="shared" si="0"/>
        <v>45.71</v>
      </c>
      <c r="F32" s="93">
        <f t="shared" si="1"/>
        <v>2</v>
      </c>
      <c r="G32" s="31" t="str">
        <f t="shared" si="2"/>
        <v>N</v>
      </c>
      <c r="L32" s="111"/>
    </row>
    <row r="33" spans="1:12" s="70" customFormat="1" x14ac:dyDescent="0.25">
      <c r="A33" s="233">
        <v>19</v>
      </c>
      <c r="B33" s="215">
        <v>2200820100020</v>
      </c>
      <c r="C33" s="216" t="s">
        <v>326</v>
      </c>
      <c r="D33" s="234">
        <v>38</v>
      </c>
      <c r="E33" s="31">
        <f t="shared" si="0"/>
        <v>54.29</v>
      </c>
      <c r="F33" s="93">
        <f t="shared" si="1"/>
        <v>2</v>
      </c>
      <c r="G33" s="31" t="str">
        <f t="shared" si="2"/>
        <v>N</v>
      </c>
      <c r="L33" s="111"/>
    </row>
    <row r="34" spans="1:12" s="70" customFormat="1" x14ac:dyDescent="0.25">
      <c r="A34" s="233">
        <v>20</v>
      </c>
      <c r="B34" s="215">
        <v>2200820100021</v>
      </c>
      <c r="C34" s="216" t="s">
        <v>327</v>
      </c>
      <c r="D34" s="235">
        <v>62</v>
      </c>
      <c r="E34" s="31">
        <f t="shared" si="0"/>
        <v>88.57</v>
      </c>
      <c r="F34" s="93">
        <f t="shared" si="1"/>
        <v>3</v>
      </c>
      <c r="G34" s="31" t="str">
        <f t="shared" si="2"/>
        <v>Y</v>
      </c>
      <c r="L34" s="111"/>
    </row>
    <row r="35" spans="1:12" s="70" customFormat="1" x14ac:dyDescent="0.25">
      <c r="A35" s="233">
        <v>21</v>
      </c>
      <c r="B35" s="215">
        <v>2200820100022</v>
      </c>
      <c r="C35" s="216" t="s">
        <v>328</v>
      </c>
      <c r="D35" s="235">
        <v>14</v>
      </c>
      <c r="E35" s="31">
        <f t="shared" si="0"/>
        <v>20</v>
      </c>
      <c r="F35" s="93">
        <f t="shared" si="1"/>
        <v>1</v>
      </c>
      <c r="G35" s="31" t="str">
        <f t="shared" si="2"/>
        <v>N</v>
      </c>
      <c r="L35" s="111"/>
    </row>
    <row r="36" spans="1:12" s="70" customFormat="1" x14ac:dyDescent="0.25">
      <c r="A36" s="233">
        <v>22</v>
      </c>
      <c r="B36" s="215">
        <v>2200820100023</v>
      </c>
      <c r="C36" s="216" t="s">
        <v>329</v>
      </c>
      <c r="D36" s="235">
        <v>30</v>
      </c>
      <c r="E36" s="31">
        <f t="shared" si="0"/>
        <v>42.86</v>
      </c>
      <c r="F36" s="93">
        <f t="shared" si="1"/>
        <v>2</v>
      </c>
      <c r="G36" s="31" t="str">
        <f t="shared" si="2"/>
        <v>N</v>
      </c>
      <c r="L36" s="111"/>
    </row>
    <row r="37" spans="1:12" s="70" customFormat="1" x14ac:dyDescent="0.25">
      <c r="A37" s="233">
        <v>23</v>
      </c>
      <c r="B37" s="215">
        <v>2200820100024</v>
      </c>
      <c r="C37" s="216" t="s">
        <v>330</v>
      </c>
      <c r="D37" s="235">
        <v>16</v>
      </c>
      <c r="E37" s="31">
        <f t="shared" si="0"/>
        <v>22.86</v>
      </c>
      <c r="F37" s="93">
        <f t="shared" si="1"/>
        <v>1</v>
      </c>
      <c r="G37" s="31" t="str">
        <f t="shared" si="2"/>
        <v>N</v>
      </c>
      <c r="L37" s="111"/>
    </row>
    <row r="38" spans="1:12" s="70" customFormat="1" x14ac:dyDescent="0.25">
      <c r="A38" s="233">
        <v>24</v>
      </c>
      <c r="B38" s="215">
        <v>2200820100025</v>
      </c>
      <c r="C38" s="216" t="s">
        <v>331</v>
      </c>
      <c r="D38" s="235">
        <v>34</v>
      </c>
      <c r="E38" s="31">
        <f t="shared" si="0"/>
        <v>48.57</v>
      </c>
      <c r="F38" s="93">
        <f t="shared" si="1"/>
        <v>2</v>
      </c>
      <c r="G38" s="31" t="str">
        <f t="shared" si="2"/>
        <v>N</v>
      </c>
      <c r="L38" s="111"/>
    </row>
    <row r="39" spans="1:12" s="70" customFormat="1" x14ac:dyDescent="0.25">
      <c r="A39" s="233">
        <v>25</v>
      </c>
      <c r="B39" s="215">
        <v>2200820100026</v>
      </c>
      <c r="C39" s="216" t="s">
        <v>332</v>
      </c>
      <c r="D39" s="235">
        <v>49</v>
      </c>
      <c r="E39" s="31">
        <f t="shared" si="0"/>
        <v>70</v>
      </c>
      <c r="F39" s="93">
        <f t="shared" si="1"/>
        <v>3</v>
      </c>
      <c r="G39" s="31" t="str">
        <f t="shared" si="2"/>
        <v>Y</v>
      </c>
      <c r="L39" s="111"/>
    </row>
    <row r="40" spans="1:12" s="70" customFormat="1" x14ac:dyDescent="0.25">
      <c r="A40" s="233">
        <v>26</v>
      </c>
      <c r="B40" s="215">
        <v>2200820100027</v>
      </c>
      <c r="C40" s="216" t="s">
        <v>333</v>
      </c>
      <c r="D40" s="235">
        <v>34</v>
      </c>
      <c r="E40" s="31">
        <f t="shared" si="0"/>
        <v>48.57</v>
      </c>
      <c r="F40" s="93">
        <f t="shared" si="1"/>
        <v>2</v>
      </c>
      <c r="G40" s="31" t="str">
        <f t="shared" si="2"/>
        <v>N</v>
      </c>
      <c r="L40" s="111"/>
    </row>
    <row r="41" spans="1:12" s="70" customFormat="1" x14ac:dyDescent="0.25">
      <c r="A41" s="233">
        <v>27</v>
      </c>
      <c r="B41" s="215">
        <v>2200820100028</v>
      </c>
      <c r="C41" s="216" t="s">
        <v>334</v>
      </c>
      <c r="D41" s="235">
        <v>15</v>
      </c>
      <c r="E41" s="31">
        <f t="shared" si="0"/>
        <v>21.43</v>
      </c>
      <c r="F41" s="93">
        <f t="shared" si="1"/>
        <v>1</v>
      </c>
      <c r="G41" s="31" t="str">
        <f t="shared" si="2"/>
        <v>N</v>
      </c>
      <c r="L41" s="111"/>
    </row>
    <row r="42" spans="1:12" s="70" customFormat="1" x14ac:dyDescent="0.25">
      <c r="A42" s="233">
        <v>28</v>
      </c>
      <c r="B42" s="215">
        <v>2200820100029</v>
      </c>
      <c r="C42" s="216" t="s">
        <v>335</v>
      </c>
      <c r="D42" s="235">
        <v>44</v>
      </c>
      <c r="E42" s="31">
        <f t="shared" si="0"/>
        <v>62.86</v>
      </c>
      <c r="F42" s="93">
        <f t="shared" si="1"/>
        <v>3</v>
      </c>
      <c r="G42" s="31" t="str">
        <f t="shared" si="2"/>
        <v>Y</v>
      </c>
      <c r="L42" s="111"/>
    </row>
    <row r="43" spans="1:12" s="70" customFormat="1" x14ac:dyDescent="0.25">
      <c r="A43" s="233">
        <v>29</v>
      </c>
      <c r="B43" s="215">
        <v>2200820100031</v>
      </c>
      <c r="C43" s="216" t="s">
        <v>336</v>
      </c>
      <c r="D43" s="235">
        <v>32</v>
      </c>
      <c r="E43" s="31">
        <f t="shared" si="0"/>
        <v>45.71</v>
      </c>
      <c r="F43" s="93">
        <f t="shared" si="1"/>
        <v>2</v>
      </c>
      <c r="G43" s="31" t="str">
        <f t="shared" si="2"/>
        <v>N</v>
      </c>
      <c r="L43" s="111"/>
    </row>
    <row r="44" spans="1:12" s="70" customFormat="1" x14ac:dyDescent="0.25">
      <c r="A44" s="233">
        <v>30</v>
      </c>
      <c r="B44" s="215">
        <v>2200820100032</v>
      </c>
      <c r="C44" s="216" t="s">
        <v>337</v>
      </c>
      <c r="D44" s="235">
        <v>51</v>
      </c>
      <c r="E44" s="31">
        <f t="shared" si="0"/>
        <v>72.86</v>
      </c>
      <c r="F44" s="93">
        <f t="shared" si="1"/>
        <v>3</v>
      </c>
      <c r="G44" s="31" t="str">
        <f t="shared" si="2"/>
        <v>Y</v>
      </c>
      <c r="L44" s="111"/>
    </row>
    <row r="45" spans="1:12" s="70" customFormat="1" x14ac:dyDescent="0.25">
      <c r="A45" s="233">
        <v>31</v>
      </c>
      <c r="B45" s="215">
        <v>2200820100033</v>
      </c>
      <c r="C45" s="216" t="s">
        <v>338</v>
      </c>
      <c r="D45" s="235">
        <v>13</v>
      </c>
      <c r="E45" s="31">
        <f t="shared" si="0"/>
        <v>18.57</v>
      </c>
      <c r="F45" s="93">
        <f t="shared" si="1"/>
        <v>1</v>
      </c>
      <c r="G45" s="31" t="str">
        <f t="shared" si="2"/>
        <v>N</v>
      </c>
      <c r="L45" s="111"/>
    </row>
    <row r="46" spans="1:12" s="70" customFormat="1" x14ac:dyDescent="0.25">
      <c r="A46" s="233">
        <v>32</v>
      </c>
      <c r="B46" s="215">
        <v>2200820100034</v>
      </c>
      <c r="C46" s="216" t="s">
        <v>339</v>
      </c>
      <c r="D46" s="235">
        <v>41</v>
      </c>
      <c r="E46" s="31">
        <f t="shared" si="0"/>
        <v>58.57</v>
      </c>
      <c r="F46" s="93">
        <f t="shared" si="1"/>
        <v>2</v>
      </c>
      <c r="G46" s="31" t="str">
        <f t="shared" si="2"/>
        <v>N</v>
      </c>
      <c r="L46" s="111"/>
    </row>
    <row r="47" spans="1:12" s="70" customFormat="1" x14ac:dyDescent="0.25">
      <c r="A47" s="233">
        <v>33</v>
      </c>
      <c r="B47" s="215">
        <v>2200820100036</v>
      </c>
      <c r="C47" s="216" t="s">
        <v>340</v>
      </c>
      <c r="D47" s="235">
        <v>39</v>
      </c>
      <c r="E47" s="31">
        <f t="shared" si="0"/>
        <v>55.71</v>
      </c>
      <c r="F47" s="93">
        <f t="shared" si="1"/>
        <v>2</v>
      </c>
      <c r="G47" s="31" t="str">
        <f t="shared" si="2"/>
        <v>N</v>
      </c>
      <c r="L47" s="111"/>
    </row>
    <row r="48" spans="1:12" s="70" customFormat="1" x14ac:dyDescent="0.25">
      <c r="A48" s="233">
        <v>34</v>
      </c>
      <c r="B48" s="215">
        <v>2200820100037</v>
      </c>
      <c r="C48" s="216" t="s">
        <v>341</v>
      </c>
      <c r="D48" s="235">
        <v>41</v>
      </c>
      <c r="E48" s="31">
        <f t="shared" si="0"/>
        <v>58.57</v>
      </c>
      <c r="F48" s="93">
        <f t="shared" si="1"/>
        <v>2</v>
      </c>
      <c r="G48" s="31" t="str">
        <f t="shared" si="2"/>
        <v>N</v>
      </c>
      <c r="L48" s="111"/>
    </row>
    <row r="49" spans="1:12" s="70" customFormat="1" x14ac:dyDescent="0.25">
      <c r="A49" s="233">
        <v>35</v>
      </c>
      <c r="B49" s="215">
        <v>2200820100038</v>
      </c>
      <c r="C49" s="216" t="s">
        <v>342</v>
      </c>
      <c r="D49" s="235">
        <v>35</v>
      </c>
      <c r="E49" s="31">
        <f t="shared" si="0"/>
        <v>50</v>
      </c>
      <c r="F49" s="93">
        <f t="shared" si="1"/>
        <v>2</v>
      </c>
      <c r="G49" s="31" t="str">
        <f t="shared" si="2"/>
        <v>N</v>
      </c>
      <c r="L49" s="111"/>
    </row>
    <row r="50" spans="1:12" s="70" customFormat="1" x14ac:dyDescent="0.25">
      <c r="A50" s="233">
        <v>36</v>
      </c>
      <c r="B50" s="215">
        <v>2200820100039</v>
      </c>
      <c r="C50" s="216" t="s">
        <v>343</v>
      </c>
      <c r="D50" s="235">
        <v>24</v>
      </c>
      <c r="E50" s="31">
        <f t="shared" si="0"/>
        <v>34.29</v>
      </c>
      <c r="F50" s="93">
        <f t="shared" si="1"/>
        <v>1</v>
      </c>
      <c r="G50" s="31" t="str">
        <f t="shared" si="2"/>
        <v>N</v>
      </c>
      <c r="L50" s="111"/>
    </row>
    <row r="51" spans="1:12" s="70" customFormat="1" x14ac:dyDescent="0.25">
      <c r="A51" s="233">
        <v>37</v>
      </c>
      <c r="B51" s="215">
        <v>2200820100040</v>
      </c>
      <c r="C51" s="216" t="s">
        <v>344</v>
      </c>
      <c r="D51" s="235">
        <v>23</v>
      </c>
      <c r="E51" s="31">
        <f t="shared" si="0"/>
        <v>32.86</v>
      </c>
      <c r="F51" s="93">
        <f t="shared" si="1"/>
        <v>1</v>
      </c>
      <c r="G51" s="31" t="str">
        <f t="shared" si="2"/>
        <v>N</v>
      </c>
      <c r="L51" s="111"/>
    </row>
    <row r="52" spans="1:12" s="70" customFormat="1" x14ac:dyDescent="0.25">
      <c r="A52" s="233">
        <v>38</v>
      </c>
      <c r="B52" s="215">
        <v>2200820100041</v>
      </c>
      <c r="C52" s="216" t="s">
        <v>345</v>
      </c>
      <c r="D52" s="235">
        <v>25</v>
      </c>
      <c r="E52" s="31">
        <f t="shared" si="0"/>
        <v>35.71</v>
      </c>
      <c r="F52" s="93">
        <f t="shared" si="1"/>
        <v>1</v>
      </c>
      <c r="G52" s="31" t="str">
        <f t="shared" si="2"/>
        <v>N</v>
      </c>
      <c r="L52" s="111"/>
    </row>
    <row r="53" spans="1:12" s="70" customFormat="1" x14ac:dyDescent="0.25">
      <c r="A53" s="233">
        <v>39</v>
      </c>
      <c r="B53" s="215">
        <v>2200820100042</v>
      </c>
      <c r="C53" s="216" t="s">
        <v>346</v>
      </c>
      <c r="D53" s="234">
        <v>21</v>
      </c>
      <c r="E53" s="31">
        <f t="shared" si="0"/>
        <v>30</v>
      </c>
      <c r="F53" s="93">
        <f t="shared" si="1"/>
        <v>1</v>
      </c>
      <c r="G53" s="31" t="str">
        <f t="shared" si="2"/>
        <v>N</v>
      </c>
      <c r="L53" s="111"/>
    </row>
    <row r="54" spans="1:12" s="70" customFormat="1" x14ac:dyDescent="0.25">
      <c r="A54" s="233">
        <v>40</v>
      </c>
      <c r="B54" s="215">
        <v>2200820100043</v>
      </c>
      <c r="C54" s="216" t="s">
        <v>347</v>
      </c>
      <c r="D54" s="235">
        <v>13</v>
      </c>
      <c r="E54" s="31">
        <f t="shared" si="0"/>
        <v>18.57</v>
      </c>
      <c r="F54" s="93">
        <f t="shared" si="1"/>
        <v>1</v>
      </c>
      <c r="G54" s="31" t="str">
        <f t="shared" si="2"/>
        <v>N</v>
      </c>
      <c r="L54" s="111"/>
    </row>
    <row r="55" spans="1:12" s="70" customFormat="1" x14ac:dyDescent="0.25">
      <c r="A55" s="233">
        <v>41</v>
      </c>
      <c r="B55" s="215">
        <v>2200820100044</v>
      </c>
      <c r="C55" s="216" t="s">
        <v>348</v>
      </c>
      <c r="D55" s="236">
        <v>21</v>
      </c>
      <c r="E55" s="31">
        <f t="shared" si="0"/>
        <v>30</v>
      </c>
      <c r="F55" s="93">
        <f t="shared" si="1"/>
        <v>1</v>
      </c>
      <c r="G55" s="31" t="str">
        <f t="shared" si="2"/>
        <v>N</v>
      </c>
      <c r="L55" s="111"/>
    </row>
    <row r="56" spans="1:12" s="70" customFormat="1" x14ac:dyDescent="0.25">
      <c r="A56" s="233">
        <v>42</v>
      </c>
      <c r="B56" s="215">
        <v>2200820100045</v>
      </c>
      <c r="C56" s="216" t="s">
        <v>349</v>
      </c>
      <c r="D56" s="235">
        <v>33</v>
      </c>
      <c r="E56" s="31">
        <f t="shared" si="0"/>
        <v>47.14</v>
      </c>
      <c r="F56" s="93">
        <f t="shared" si="1"/>
        <v>2</v>
      </c>
      <c r="G56" s="31" t="str">
        <f t="shared" si="2"/>
        <v>N</v>
      </c>
      <c r="L56" s="111"/>
    </row>
    <row r="57" spans="1:12" s="70" customFormat="1" x14ac:dyDescent="0.25">
      <c r="A57" s="233">
        <v>43</v>
      </c>
      <c r="B57" s="215">
        <v>2200820100046</v>
      </c>
      <c r="C57" s="216" t="s">
        <v>350</v>
      </c>
      <c r="D57" s="235">
        <v>27</v>
      </c>
      <c r="E57" s="31">
        <f t="shared" si="0"/>
        <v>38.57</v>
      </c>
      <c r="F57" s="93">
        <f t="shared" si="1"/>
        <v>1</v>
      </c>
      <c r="G57" s="31" t="str">
        <f t="shared" si="2"/>
        <v>N</v>
      </c>
      <c r="L57" s="111"/>
    </row>
    <row r="58" spans="1:12" s="70" customFormat="1" x14ac:dyDescent="0.25">
      <c r="A58" s="233">
        <v>44</v>
      </c>
      <c r="B58" s="215">
        <v>2200820100047</v>
      </c>
      <c r="C58" s="216" t="s">
        <v>351</v>
      </c>
      <c r="D58" s="235">
        <v>22</v>
      </c>
      <c r="E58" s="31">
        <f t="shared" si="0"/>
        <v>31.43</v>
      </c>
      <c r="F58" s="93">
        <f t="shared" si="1"/>
        <v>1</v>
      </c>
      <c r="G58" s="31" t="str">
        <f t="shared" si="2"/>
        <v>N</v>
      </c>
      <c r="L58" s="111"/>
    </row>
    <row r="59" spans="1:12" s="70" customFormat="1" x14ac:dyDescent="0.25">
      <c r="A59" s="233">
        <v>45</v>
      </c>
      <c r="B59" s="215">
        <v>2200820100048</v>
      </c>
      <c r="C59" s="216" t="s">
        <v>352</v>
      </c>
      <c r="D59" s="235">
        <v>27</v>
      </c>
      <c r="E59" s="31">
        <f t="shared" si="0"/>
        <v>38.57</v>
      </c>
      <c r="F59" s="93">
        <f t="shared" si="1"/>
        <v>1</v>
      </c>
      <c r="G59" s="31" t="str">
        <f t="shared" si="2"/>
        <v>N</v>
      </c>
      <c r="L59" s="111"/>
    </row>
    <row r="60" spans="1:12" s="70" customFormat="1" x14ac:dyDescent="0.25">
      <c r="A60" s="233">
        <v>46</v>
      </c>
      <c r="B60" s="215">
        <v>2200820100049</v>
      </c>
      <c r="C60" s="216" t="s">
        <v>353</v>
      </c>
      <c r="D60" s="235">
        <v>36</v>
      </c>
      <c r="E60" s="31">
        <f t="shared" si="0"/>
        <v>51.43</v>
      </c>
      <c r="F60" s="93">
        <f t="shared" si="1"/>
        <v>2</v>
      </c>
      <c r="G60" s="31" t="str">
        <f t="shared" si="2"/>
        <v>N</v>
      </c>
      <c r="L60" s="111"/>
    </row>
    <row r="61" spans="1:12" s="70" customFormat="1" x14ac:dyDescent="0.25">
      <c r="A61" s="233">
        <v>47</v>
      </c>
      <c r="B61" s="215">
        <v>2200820100050</v>
      </c>
      <c r="C61" s="216" t="s">
        <v>354</v>
      </c>
      <c r="D61" s="235">
        <v>41</v>
      </c>
      <c r="E61" s="31">
        <f t="shared" si="0"/>
        <v>58.57</v>
      </c>
      <c r="F61" s="93">
        <f t="shared" si="1"/>
        <v>2</v>
      </c>
      <c r="G61" s="31" t="str">
        <f t="shared" si="2"/>
        <v>N</v>
      </c>
      <c r="L61" s="111"/>
    </row>
    <row r="62" spans="1:12" s="70" customFormat="1" x14ac:dyDescent="0.25">
      <c r="A62" s="233">
        <v>48</v>
      </c>
      <c r="B62" s="215">
        <v>2200820100051</v>
      </c>
      <c r="C62" s="216" t="s">
        <v>355</v>
      </c>
      <c r="D62" s="235">
        <v>22</v>
      </c>
      <c r="E62" s="31">
        <f t="shared" si="0"/>
        <v>31.43</v>
      </c>
      <c r="F62" s="93">
        <f t="shared" si="1"/>
        <v>1</v>
      </c>
      <c r="G62" s="31" t="str">
        <f t="shared" si="2"/>
        <v>N</v>
      </c>
      <c r="L62" s="111"/>
    </row>
    <row r="63" spans="1:12" s="70" customFormat="1" x14ac:dyDescent="0.25">
      <c r="A63" s="233">
        <v>49</v>
      </c>
      <c r="B63" s="215">
        <v>2200820100052</v>
      </c>
      <c r="C63" s="216" t="s">
        <v>356</v>
      </c>
      <c r="D63" s="235">
        <v>34</v>
      </c>
      <c r="E63" s="31">
        <f t="shared" si="0"/>
        <v>48.57</v>
      </c>
      <c r="F63" s="93">
        <f t="shared" si="1"/>
        <v>2</v>
      </c>
      <c r="G63" s="31" t="str">
        <f t="shared" si="2"/>
        <v>N</v>
      </c>
      <c r="L63" s="111"/>
    </row>
    <row r="64" spans="1:12" s="70" customFormat="1" x14ac:dyDescent="0.25">
      <c r="A64" s="233">
        <v>50</v>
      </c>
      <c r="B64" s="215">
        <v>2200820100053</v>
      </c>
      <c r="C64" s="216" t="s">
        <v>357</v>
      </c>
      <c r="D64" s="235">
        <v>38</v>
      </c>
      <c r="E64" s="31">
        <f t="shared" si="0"/>
        <v>54.29</v>
      </c>
      <c r="F64" s="93">
        <f t="shared" si="1"/>
        <v>2</v>
      </c>
      <c r="G64" s="31" t="str">
        <f t="shared" si="2"/>
        <v>N</v>
      </c>
      <c r="L64" s="111"/>
    </row>
    <row r="65" spans="1:12" s="70" customFormat="1" x14ac:dyDescent="0.25">
      <c r="A65" s="233">
        <v>51</v>
      </c>
      <c r="B65" s="215">
        <v>2200820100054</v>
      </c>
      <c r="C65" s="216" t="s">
        <v>358</v>
      </c>
      <c r="D65" s="235">
        <v>51</v>
      </c>
      <c r="E65" s="31">
        <f t="shared" si="0"/>
        <v>72.86</v>
      </c>
      <c r="F65" s="93">
        <f t="shared" si="1"/>
        <v>3</v>
      </c>
      <c r="G65" s="31" t="str">
        <f t="shared" si="2"/>
        <v>Y</v>
      </c>
      <c r="L65" s="111"/>
    </row>
    <row r="66" spans="1:12" s="70" customFormat="1" x14ac:dyDescent="0.25">
      <c r="A66" s="233">
        <v>52</v>
      </c>
      <c r="B66" s="215">
        <v>2200820100055</v>
      </c>
      <c r="C66" s="216" t="s">
        <v>359</v>
      </c>
      <c r="D66" s="235">
        <v>12</v>
      </c>
      <c r="E66" s="31">
        <f t="shared" si="0"/>
        <v>17.14</v>
      </c>
      <c r="F66" s="93">
        <f t="shared" si="1"/>
        <v>1</v>
      </c>
      <c r="G66" s="31" t="str">
        <f t="shared" si="2"/>
        <v>N</v>
      </c>
      <c r="L66" s="111"/>
    </row>
    <row r="67" spans="1:12" s="70" customFormat="1" x14ac:dyDescent="0.25">
      <c r="A67" s="233">
        <v>53</v>
      </c>
      <c r="B67" s="215">
        <v>2200820100056</v>
      </c>
      <c r="C67" s="216" t="s">
        <v>360</v>
      </c>
      <c r="D67" s="235">
        <v>21</v>
      </c>
      <c r="E67" s="31">
        <f t="shared" si="0"/>
        <v>30</v>
      </c>
      <c r="F67" s="93">
        <f t="shared" si="1"/>
        <v>1</v>
      </c>
      <c r="G67" s="31" t="str">
        <f t="shared" si="2"/>
        <v>N</v>
      </c>
      <c r="L67" s="111"/>
    </row>
    <row r="68" spans="1:12" s="70" customFormat="1" x14ac:dyDescent="0.25">
      <c r="A68" s="233">
        <v>54</v>
      </c>
      <c r="B68" s="215">
        <v>2200820100057</v>
      </c>
      <c r="C68" s="216" t="s">
        <v>361</v>
      </c>
      <c r="D68" s="235">
        <v>42</v>
      </c>
      <c r="E68" s="31">
        <f t="shared" si="0"/>
        <v>60</v>
      </c>
      <c r="F68" s="93">
        <f t="shared" si="1"/>
        <v>3</v>
      </c>
      <c r="G68" s="31" t="str">
        <f t="shared" si="2"/>
        <v>Y</v>
      </c>
      <c r="L68" s="111"/>
    </row>
    <row r="69" spans="1:12" s="70" customFormat="1" x14ac:dyDescent="0.25">
      <c r="A69" s="233">
        <v>55</v>
      </c>
      <c r="B69" s="215">
        <v>2200820100058</v>
      </c>
      <c r="C69" s="216" t="s">
        <v>362</v>
      </c>
      <c r="D69" s="235">
        <v>15</v>
      </c>
      <c r="E69" s="31">
        <f t="shared" si="0"/>
        <v>21.43</v>
      </c>
      <c r="F69" s="93">
        <f t="shared" si="1"/>
        <v>1</v>
      </c>
      <c r="G69" s="31" t="str">
        <f t="shared" si="2"/>
        <v>N</v>
      </c>
      <c r="L69" s="111"/>
    </row>
    <row r="70" spans="1:12" s="70" customFormat="1" x14ac:dyDescent="0.25">
      <c r="A70" s="233">
        <v>56</v>
      </c>
      <c r="B70" s="215">
        <v>2200820100059</v>
      </c>
      <c r="C70" s="216" t="s">
        <v>363</v>
      </c>
      <c r="D70" s="235">
        <v>40</v>
      </c>
      <c r="E70" s="31">
        <f t="shared" si="0"/>
        <v>57.14</v>
      </c>
      <c r="F70" s="93">
        <f t="shared" si="1"/>
        <v>2</v>
      </c>
      <c r="G70" s="31" t="str">
        <f t="shared" si="2"/>
        <v>N</v>
      </c>
      <c r="L70" s="111"/>
    </row>
    <row r="71" spans="1:12" s="70" customFormat="1" x14ac:dyDescent="0.25">
      <c r="A71" s="233">
        <v>57</v>
      </c>
      <c r="B71" s="215">
        <v>2200820100060</v>
      </c>
      <c r="C71" s="216" t="s">
        <v>364</v>
      </c>
      <c r="D71" s="235">
        <v>46</v>
      </c>
      <c r="E71" s="31">
        <f t="shared" si="0"/>
        <v>65.709999999999994</v>
      </c>
      <c r="F71" s="93">
        <f t="shared" si="1"/>
        <v>3</v>
      </c>
      <c r="G71" s="31" t="str">
        <f t="shared" si="2"/>
        <v>Y</v>
      </c>
      <c r="L71" s="111"/>
    </row>
    <row r="72" spans="1:12" s="70" customFormat="1" x14ac:dyDescent="0.25">
      <c r="A72" s="233">
        <v>58</v>
      </c>
      <c r="B72" s="215">
        <v>2200820100061</v>
      </c>
      <c r="C72" s="216" t="s">
        <v>365</v>
      </c>
      <c r="D72" s="235">
        <v>48</v>
      </c>
      <c r="E72" s="31">
        <f t="shared" si="0"/>
        <v>68.569999999999993</v>
      </c>
      <c r="F72" s="93">
        <f>IF(E72&gt;=60,3,IF(E72&gt;=40,2,1))</f>
        <v>3</v>
      </c>
      <c r="G72" s="31" t="str">
        <f>IF(F72=3,"Y","N")</f>
        <v>Y</v>
      </c>
      <c r="L72" s="111"/>
    </row>
    <row r="73" spans="1:12" s="70" customFormat="1" x14ac:dyDescent="0.25">
      <c r="A73" s="233">
        <v>59</v>
      </c>
      <c r="B73" s="215">
        <v>2200820100062</v>
      </c>
      <c r="C73" s="216" t="s">
        <v>366</v>
      </c>
      <c r="D73" s="235">
        <v>42</v>
      </c>
      <c r="E73" s="31">
        <f t="shared" si="0"/>
        <v>60</v>
      </c>
      <c r="F73" s="93">
        <f t="shared" ref="F73:F114" si="3">IF(E73&gt;=60,3,IF(E73&gt;=40,2,1))</f>
        <v>3</v>
      </c>
      <c r="G73" s="31" t="str">
        <f t="shared" ref="G73:G114" si="4">IF(F73=3,"Y","N")</f>
        <v>Y</v>
      </c>
      <c r="L73" s="111"/>
    </row>
    <row r="74" spans="1:12" s="70" customFormat="1" x14ac:dyDescent="0.25">
      <c r="A74" s="233">
        <v>60</v>
      </c>
      <c r="B74" s="215">
        <v>2200820100063</v>
      </c>
      <c r="C74" s="216" t="s">
        <v>367</v>
      </c>
      <c r="D74" s="235">
        <v>56</v>
      </c>
      <c r="E74" s="31">
        <f t="shared" si="0"/>
        <v>80</v>
      </c>
      <c r="F74" s="93">
        <f t="shared" si="3"/>
        <v>3</v>
      </c>
      <c r="G74" s="31" t="str">
        <f t="shared" si="4"/>
        <v>Y</v>
      </c>
      <c r="L74" s="111"/>
    </row>
    <row r="75" spans="1:12" s="70" customFormat="1" x14ac:dyDescent="0.25">
      <c r="A75" s="233">
        <v>61</v>
      </c>
      <c r="B75" s="215">
        <v>2200820100064</v>
      </c>
      <c r="C75" s="216" t="s">
        <v>368</v>
      </c>
      <c r="D75" s="235">
        <v>14</v>
      </c>
      <c r="E75" s="31">
        <f t="shared" si="0"/>
        <v>20</v>
      </c>
      <c r="F75" s="93">
        <f t="shared" si="3"/>
        <v>1</v>
      </c>
      <c r="G75" s="31" t="str">
        <f t="shared" si="4"/>
        <v>N</v>
      </c>
      <c r="L75" s="111"/>
    </row>
    <row r="76" spans="1:12" s="70" customFormat="1" x14ac:dyDescent="0.25">
      <c r="A76" s="233">
        <v>62</v>
      </c>
      <c r="B76" s="215">
        <v>2100820100002</v>
      </c>
      <c r="C76" s="216" t="s">
        <v>369</v>
      </c>
      <c r="D76" s="234">
        <v>33</v>
      </c>
      <c r="E76" s="31">
        <f t="shared" si="0"/>
        <v>47.14</v>
      </c>
      <c r="F76" s="93">
        <f t="shared" si="3"/>
        <v>2</v>
      </c>
      <c r="G76" s="31" t="str">
        <f t="shared" si="4"/>
        <v>N</v>
      </c>
      <c r="L76" s="111"/>
    </row>
    <row r="77" spans="1:12" s="70" customFormat="1" x14ac:dyDescent="0.25">
      <c r="A77" s="233">
        <v>63</v>
      </c>
      <c r="B77" s="215">
        <v>2100820100031</v>
      </c>
      <c r="C77" s="216" t="s">
        <v>370</v>
      </c>
      <c r="D77" s="235">
        <v>20</v>
      </c>
      <c r="E77" s="31">
        <f t="shared" si="0"/>
        <v>28.57</v>
      </c>
      <c r="F77" s="93">
        <f t="shared" si="3"/>
        <v>1</v>
      </c>
      <c r="G77" s="31" t="str">
        <f t="shared" si="4"/>
        <v>N</v>
      </c>
      <c r="L77" s="111"/>
    </row>
    <row r="78" spans="1:12" s="70" customFormat="1" x14ac:dyDescent="0.25">
      <c r="A78" s="233">
        <v>64</v>
      </c>
      <c r="B78" s="215" t="s">
        <v>305</v>
      </c>
      <c r="C78" s="216" t="s">
        <v>371</v>
      </c>
      <c r="D78" s="237">
        <v>34</v>
      </c>
      <c r="E78" s="31">
        <f t="shared" si="0"/>
        <v>48.57</v>
      </c>
      <c r="F78" s="93">
        <f t="shared" si="3"/>
        <v>2</v>
      </c>
      <c r="G78" s="31" t="str">
        <f t="shared" si="4"/>
        <v>N</v>
      </c>
      <c r="L78" s="111"/>
    </row>
    <row r="79" spans="1:12" s="70" customFormat="1" x14ac:dyDescent="0.25">
      <c r="A79" s="233">
        <v>65</v>
      </c>
      <c r="B79" s="215" t="s">
        <v>305</v>
      </c>
      <c r="C79" s="216" t="s">
        <v>372</v>
      </c>
      <c r="D79" s="237">
        <v>39</v>
      </c>
      <c r="E79" s="31">
        <f t="shared" si="0"/>
        <v>55.71</v>
      </c>
      <c r="F79" s="93">
        <f t="shared" si="3"/>
        <v>2</v>
      </c>
      <c r="G79" s="31" t="str">
        <f t="shared" si="4"/>
        <v>N</v>
      </c>
      <c r="L79" s="111"/>
    </row>
    <row r="80" spans="1:12" s="70" customFormat="1" x14ac:dyDescent="0.25">
      <c r="A80" s="233">
        <v>66</v>
      </c>
      <c r="B80" s="215" t="s">
        <v>305</v>
      </c>
      <c r="C80" s="216" t="s">
        <v>373</v>
      </c>
      <c r="D80" s="237">
        <v>44</v>
      </c>
      <c r="E80" s="31">
        <f t="shared" ref="E80:E142" si="5">ROUND((D80/D$14)*100,2)</f>
        <v>62.86</v>
      </c>
      <c r="F80" s="93">
        <f t="shared" si="3"/>
        <v>3</v>
      </c>
      <c r="G80" s="31" t="str">
        <f t="shared" si="4"/>
        <v>Y</v>
      </c>
      <c r="L80" s="111"/>
    </row>
    <row r="81" spans="1:12" s="70" customFormat="1" x14ac:dyDescent="0.25">
      <c r="A81" s="233">
        <v>67</v>
      </c>
      <c r="B81" s="215" t="s">
        <v>305</v>
      </c>
      <c r="C81" s="216" t="s">
        <v>185</v>
      </c>
      <c r="D81" s="238">
        <v>37</v>
      </c>
      <c r="E81" s="31">
        <f t="shared" si="5"/>
        <v>52.86</v>
      </c>
      <c r="F81" s="93">
        <f t="shared" si="3"/>
        <v>2</v>
      </c>
      <c r="G81" s="31" t="str">
        <f t="shared" si="4"/>
        <v>N</v>
      </c>
      <c r="L81" s="111"/>
    </row>
    <row r="82" spans="1:12" s="70" customFormat="1" x14ac:dyDescent="0.25">
      <c r="A82" s="233">
        <v>68</v>
      </c>
      <c r="B82" s="215" t="s">
        <v>305</v>
      </c>
      <c r="C82" s="216" t="s">
        <v>186</v>
      </c>
      <c r="D82" s="238">
        <v>40</v>
      </c>
      <c r="E82" s="31">
        <f t="shared" si="5"/>
        <v>57.14</v>
      </c>
      <c r="F82" s="93">
        <f t="shared" si="3"/>
        <v>2</v>
      </c>
      <c r="G82" s="31" t="str">
        <f t="shared" si="4"/>
        <v>N</v>
      </c>
      <c r="L82" s="111"/>
    </row>
    <row r="83" spans="1:12" s="70" customFormat="1" x14ac:dyDescent="0.25">
      <c r="A83" s="233">
        <v>69</v>
      </c>
      <c r="B83" s="215">
        <v>2200820100065</v>
      </c>
      <c r="C83" s="216" t="s">
        <v>187</v>
      </c>
      <c r="D83" s="79">
        <v>0</v>
      </c>
      <c r="E83" s="31">
        <f t="shared" si="5"/>
        <v>0</v>
      </c>
      <c r="F83" s="93">
        <f t="shared" si="3"/>
        <v>1</v>
      </c>
      <c r="G83" s="31" t="str">
        <f t="shared" si="4"/>
        <v>N</v>
      </c>
      <c r="L83" s="111"/>
    </row>
    <row r="84" spans="1:12" s="70" customFormat="1" x14ac:dyDescent="0.25">
      <c r="A84" s="233">
        <v>70</v>
      </c>
      <c r="B84" s="215">
        <v>2200820100066</v>
      </c>
      <c r="C84" s="216" t="s">
        <v>188</v>
      </c>
      <c r="D84" s="79">
        <v>18</v>
      </c>
      <c r="E84" s="31">
        <f t="shared" si="5"/>
        <v>25.71</v>
      </c>
      <c r="F84" s="93">
        <f t="shared" si="3"/>
        <v>1</v>
      </c>
      <c r="G84" s="31" t="str">
        <f t="shared" si="4"/>
        <v>N</v>
      </c>
      <c r="L84" s="111"/>
    </row>
    <row r="85" spans="1:12" s="70" customFormat="1" x14ac:dyDescent="0.25">
      <c r="A85" s="233">
        <v>71</v>
      </c>
      <c r="B85" s="215">
        <v>2200820100067</v>
      </c>
      <c r="C85" s="216" t="s">
        <v>189</v>
      </c>
      <c r="D85" s="79">
        <v>38</v>
      </c>
      <c r="E85" s="31">
        <f t="shared" si="5"/>
        <v>54.29</v>
      </c>
      <c r="F85" s="93">
        <f t="shared" si="3"/>
        <v>2</v>
      </c>
      <c r="G85" s="31" t="str">
        <f t="shared" si="4"/>
        <v>N</v>
      </c>
      <c r="L85" s="111"/>
    </row>
    <row r="86" spans="1:12" s="70" customFormat="1" x14ac:dyDescent="0.25">
      <c r="A86" s="233">
        <v>72</v>
      </c>
      <c r="B86" s="215">
        <v>2200820100068</v>
      </c>
      <c r="C86" s="216" t="s">
        <v>190</v>
      </c>
      <c r="D86" s="79">
        <v>24</v>
      </c>
      <c r="E86" s="31">
        <f t="shared" si="5"/>
        <v>34.29</v>
      </c>
      <c r="F86" s="93">
        <f t="shared" si="3"/>
        <v>1</v>
      </c>
      <c r="G86" s="31" t="str">
        <f t="shared" si="4"/>
        <v>N</v>
      </c>
      <c r="L86" s="111"/>
    </row>
    <row r="87" spans="1:12" s="70" customFormat="1" x14ac:dyDescent="0.25">
      <c r="A87" s="233">
        <v>73</v>
      </c>
      <c r="B87" s="215">
        <v>2200820100069</v>
      </c>
      <c r="C87" s="216" t="s">
        <v>191</v>
      </c>
      <c r="D87" s="79">
        <v>17</v>
      </c>
      <c r="E87" s="31">
        <f t="shared" si="5"/>
        <v>24.29</v>
      </c>
      <c r="F87" s="93">
        <f t="shared" si="3"/>
        <v>1</v>
      </c>
      <c r="G87" s="31" t="str">
        <f t="shared" si="4"/>
        <v>N</v>
      </c>
      <c r="L87" s="111"/>
    </row>
    <row r="88" spans="1:12" s="70" customFormat="1" x14ac:dyDescent="0.25">
      <c r="A88" s="233">
        <v>74</v>
      </c>
      <c r="B88" s="215">
        <v>2200820100070</v>
      </c>
      <c r="C88" s="216" t="s">
        <v>192</v>
      </c>
      <c r="D88" s="79">
        <v>56</v>
      </c>
      <c r="E88" s="31">
        <f t="shared" si="5"/>
        <v>80</v>
      </c>
      <c r="F88" s="93">
        <f t="shared" si="3"/>
        <v>3</v>
      </c>
      <c r="G88" s="31" t="str">
        <f t="shared" si="4"/>
        <v>Y</v>
      </c>
      <c r="L88" s="111"/>
    </row>
    <row r="89" spans="1:12" s="70" customFormat="1" x14ac:dyDescent="0.25">
      <c r="A89" s="233">
        <v>75</v>
      </c>
      <c r="B89" s="215">
        <v>2200820100071</v>
      </c>
      <c r="C89" s="216" t="s">
        <v>193</v>
      </c>
      <c r="D89" s="79">
        <v>33</v>
      </c>
      <c r="E89" s="31">
        <f t="shared" si="5"/>
        <v>47.14</v>
      </c>
      <c r="F89" s="93">
        <f t="shared" si="3"/>
        <v>2</v>
      </c>
      <c r="G89" s="31" t="str">
        <f t="shared" si="4"/>
        <v>N</v>
      </c>
      <c r="L89" s="111"/>
    </row>
    <row r="90" spans="1:12" s="70" customFormat="1" x14ac:dyDescent="0.25">
      <c r="A90" s="233">
        <v>76</v>
      </c>
      <c r="B90" s="215">
        <v>2200820100072</v>
      </c>
      <c r="C90" s="216" t="s">
        <v>194</v>
      </c>
      <c r="D90" s="79">
        <v>30</v>
      </c>
      <c r="E90" s="31">
        <f t="shared" si="5"/>
        <v>42.86</v>
      </c>
      <c r="F90" s="93">
        <f t="shared" si="3"/>
        <v>2</v>
      </c>
      <c r="G90" s="31" t="str">
        <f t="shared" si="4"/>
        <v>N</v>
      </c>
      <c r="L90" s="111"/>
    </row>
    <row r="91" spans="1:12" s="70" customFormat="1" x14ac:dyDescent="0.25">
      <c r="A91" s="233">
        <v>77</v>
      </c>
      <c r="B91" s="215">
        <v>2200820100073</v>
      </c>
      <c r="C91" s="216" t="s">
        <v>195</v>
      </c>
      <c r="D91" s="79">
        <v>33</v>
      </c>
      <c r="E91" s="31">
        <f t="shared" si="5"/>
        <v>47.14</v>
      </c>
      <c r="F91" s="93">
        <f t="shared" si="3"/>
        <v>2</v>
      </c>
      <c r="G91" s="31" t="str">
        <f t="shared" si="4"/>
        <v>N</v>
      </c>
      <c r="L91" s="111"/>
    </row>
    <row r="92" spans="1:12" s="70" customFormat="1" x14ac:dyDescent="0.25">
      <c r="A92" s="233">
        <v>78</v>
      </c>
      <c r="B92" s="215">
        <v>2200820100074</v>
      </c>
      <c r="C92" s="216" t="s">
        <v>196</v>
      </c>
      <c r="D92" s="79">
        <v>36</v>
      </c>
      <c r="E92" s="31">
        <f t="shared" si="5"/>
        <v>51.43</v>
      </c>
      <c r="F92" s="93">
        <f t="shared" si="3"/>
        <v>2</v>
      </c>
      <c r="G92" s="31" t="str">
        <f t="shared" si="4"/>
        <v>N</v>
      </c>
      <c r="L92" s="111"/>
    </row>
    <row r="93" spans="1:12" s="70" customFormat="1" x14ac:dyDescent="0.25">
      <c r="A93" s="233">
        <v>79</v>
      </c>
      <c r="B93" s="215">
        <v>2200820100075</v>
      </c>
      <c r="C93" s="216" t="s">
        <v>197</v>
      </c>
      <c r="D93" s="79">
        <v>42</v>
      </c>
      <c r="E93" s="31">
        <f t="shared" si="5"/>
        <v>60</v>
      </c>
      <c r="F93" s="93">
        <f t="shared" si="3"/>
        <v>3</v>
      </c>
      <c r="G93" s="31" t="str">
        <f t="shared" si="4"/>
        <v>Y</v>
      </c>
      <c r="L93" s="111"/>
    </row>
    <row r="94" spans="1:12" s="70" customFormat="1" x14ac:dyDescent="0.25">
      <c r="A94" s="233">
        <v>80</v>
      </c>
      <c r="B94" s="215">
        <v>2200820100076</v>
      </c>
      <c r="C94" s="216" t="s">
        <v>198</v>
      </c>
      <c r="D94" s="79">
        <v>12</v>
      </c>
      <c r="E94" s="31">
        <f t="shared" si="5"/>
        <v>17.14</v>
      </c>
      <c r="F94" s="93">
        <f t="shared" si="3"/>
        <v>1</v>
      </c>
      <c r="G94" s="31" t="str">
        <f t="shared" si="4"/>
        <v>N</v>
      </c>
      <c r="L94" s="111"/>
    </row>
    <row r="95" spans="1:12" s="70" customFormat="1" x14ac:dyDescent="0.25">
      <c r="A95" s="233">
        <v>81</v>
      </c>
      <c r="B95" s="215">
        <v>2200820100077</v>
      </c>
      <c r="C95" s="216" t="s">
        <v>199</v>
      </c>
      <c r="D95" s="79">
        <v>14</v>
      </c>
      <c r="E95" s="31">
        <f t="shared" si="5"/>
        <v>20</v>
      </c>
      <c r="F95" s="93">
        <f t="shared" si="3"/>
        <v>1</v>
      </c>
      <c r="G95" s="31" t="str">
        <f t="shared" si="4"/>
        <v>N</v>
      </c>
      <c r="L95" s="111"/>
    </row>
    <row r="96" spans="1:12" s="70" customFormat="1" x14ac:dyDescent="0.25">
      <c r="A96" s="233">
        <v>82</v>
      </c>
      <c r="B96" s="215">
        <v>2200820100078</v>
      </c>
      <c r="C96" s="216" t="s">
        <v>200</v>
      </c>
      <c r="D96" s="79">
        <v>32</v>
      </c>
      <c r="E96" s="31">
        <f t="shared" si="5"/>
        <v>45.71</v>
      </c>
      <c r="F96" s="93">
        <f t="shared" si="3"/>
        <v>2</v>
      </c>
      <c r="G96" s="31" t="str">
        <f t="shared" si="4"/>
        <v>N</v>
      </c>
      <c r="L96" s="111"/>
    </row>
    <row r="97" spans="1:12" s="70" customFormat="1" x14ac:dyDescent="0.25">
      <c r="A97" s="233">
        <v>83</v>
      </c>
      <c r="B97" s="215">
        <v>2200820100079</v>
      </c>
      <c r="C97" s="216" t="s">
        <v>201</v>
      </c>
      <c r="D97" s="79">
        <v>56</v>
      </c>
      <c r="E97" s="31">
        <f t="shared" si="5"/>
        <v>80</v>
      </c>
      <c r="F97" s="93">
        <f t="shared" si="3"/>
        <v>3</v>
      </c>
      <c r="G97" s="31" t="str">
        <f t="shared" si="4"/>
        <v>Y</v>
      </c>
      <c r="L97" s="111"/>
    </row>
    <row r="98" spans="1:12" s="70" customFormat="1" x14ac:dyDescent="0.25">
      <c r="A98" s="233">
        <v>84</v>
      </c>
      <c r="B98" s="215">
        <v>2200820100081</v>
      </c>
      <c r="C98" s="216" t="s">
        <v>202</v>
      </c>
      <c r="D98" s="79">
        <v>38</v>
      </c>
      <c r="E98" s="31">
        <f t="shared" si="5"/>
        <v>54.29</v>
      </c>
      <c r="F98" s="93">
        <f t="shared" si="3"/>
        <v>2</v>
      </c>
      <c r="G98" s="31" t="str">
        <f t="shared" si="4"/>
        <v>N</v>
      </c>
      <c r="L98" s="111"/>
    </row>
    <row r="99" spans="1:12" s="70" customFormat="1" x14ac:dyDescent="0.25">
      <c r="A99" s="233">
        <v>85</v>
      </c>
      <c r="B99" s="215">
        <v>2200820100082</v>
      </c>
      <c r="C99" s="216" t="s">
        <v>203</v>
      </c>
      <c r="D99" s="79">
        <v>50</v>
      </c>
      <c r="E99" s="31">
        <f t="shared" si="5"/>
        <v>71.430000000000007</v>
      </c>
      <c r="F99" s="93">
        <f t="shared" si="3"/>
        <v>3</v>
      </c>
      <c r="G99" s="31" t="str">
        <f t="shared" si="4"/>
        <v>Y</v>
      </c>
      <c r="L99" s="111"/>
    </row>
    <row r="100" spans="1:12" s="70" customFormat="1" x14ac:dyDescent="0.25">
      <c r="A100" s="233">
        <v>86</v>
      </c>
      <c r="B100" s="215">
        <v>2200820100083</v>
      </c>
      <c r="C100" s="216" t="s">
        <v>204</v>
      </c>
      <c r="D100" s="79">
        <v>24</v>
      </c>
      <c r="E100" s="31">
        <f t="shared" si="5"/>
        <v>34.29</v>
      </c>
      <c r="F100" s="93">
        <f t="shared" si="3"/>
        <v>1</v>
      </c>
      <c r="G100" s="31" t="str">
        <f t="shared" si="4"/>
        <v>N</v>
      </c>
      <c r="L100" s="111"/>
    </row>
    <row r="101" spans="1:12" s="70" customFormat="1" x14ac:dyDescent="0.25">
      <c r="A101" s="233">
        <v>87</v>
      </c>
      <c r="B101" s="215">
        <v>2200820100084</v>
      </c>
      <c r="C101" s="216" t="s">
        <v>205</v>
      </c>
      <c r="D101" s="79">
        <v>38</v>
      </c>
      <c r="E101" s="31">
        <f t="shared" si="5"/>
        <v>54.29</v>
      </c>
      <c r="F101" s="93">
        <f t="shared" si="3"/>
        <v>2</v>
      </c>
      <c r="G101" s="31" t="str">
        <f t="shared" si="4"/>
        <v>N</v>
      </c>
      <c r="L101" s="111"/>
    </row>
    <row r="102" spans="1:12" s="70" customFormat="1" x14ac:dyDescent="0.25">
      <c r="A102" s="233">
        <v>88</v>
      </c>
      <c r="B102" s="215">
        <v>2200820100085</v>
      </c>
      <c r="C102" s="216" t="s">
        <v>206</v>
      </c>
      <c r="D102" s="79">
        <v>54</v>
      </c>
      <c r="E102" s="31">
        <f t="shared" si="5"/>
        <v>77.14</v>
      </c>
      <c r="F102" s="93">
        <f t="shared" si="3"/>
        <v>3</v>
      </c>
      <c r="G102" s="31" t="str">
        <f t="shared" si="4"/>
        <v>Y</v>
      </c>
      <c r="L102" s="111"/>
    </row>
    <row r="103" spans="1:12" s="70" customFormat="1" x14ac:dyDescent="0.25">
      <c r="A103" s="233">
        <v>89</v>
      </c>
      <c r="B103" s="215">
        <v>2200820100086</v>
      </c>
      <c r="C103" s="216" t="s">
        <v>207</v>
      </c>
      <c r="D103" s="79">
        <v>49</v>
      </c>
      <c r="E103" s="31">
        <f t="shared" si="5"/>
        <v>70</v>
      </c>
      <c r="F103" s="93">
        <f t="shared" si="3"/>
        <v>3</v>
      </c>
      <c r="G103" s="31" t="str">
        <f t="shared" si="4"/>
        <v>Y</v>
      </c>
      <c r="L103" s="111"/>
    </row>
    <row r="104" spans="1:12" s="70" customFormat="1" x14ac:dyDescent="0.25">
      <c r="A104" s="233">
        <v>90</v>
      </c>
      <c r="B104" s="215">
        <v>2200820100087</v>
      </c>
      <c r="C104" s="216" t="s">
        <v>208</v>
      </c>
      <c r="D104" s="79">
        <v>21</v>
      </c>
      <c r="E104" s="31">
        <f t="shared" si="5"/>
        <v>30</v>
      </c>
      <c r="F104" s="93">
        <f t="shared" si="3"/>
        <v>1</v>
      </c>
      <c r="G104" s="31" t="str">
        <f t="shared" si="4"/>
        <v>N</v>
      </c>
      <c r="L104" s="111"/>
    </row>
    <row r="105" spans="1:12" s="70" customFormat="1" x14ac:dyDescent="0.25">
      <c r="A105" s="233">
        <v>91</v>
      </c>
      <c r="B105" s="215">
        <v>2200820100088</v>
      </c>
      <c r="C105" s="216" t="s">
        <v>209</v>
      </c>
      <c r="D105" s="79">
        <v>27</v>
      </c>
      <c r="E105" s="31">
        <f t="shared" si="5"/>
        <v>38.57</v>
      </c>
      <c r="F105" s="93">
        <f t="shared" si="3"/>
        <v>1</v>
      </c>
      <c r="G105" s="31" t="str">
        <f t="shared" si="4"/>
        <v>N</v>
      </c>
      <c r="L105" s="111"/>
    </row>
    <row r="106" spans="1:12" s="70" customFormat="1" x14ac:dyDescent="0.25">
      <c r="A106" s="233">
        <v>92</v>
      </c>
      <c r="B106" s="215">
        <v>2200820100089</v>
      </c>
      <c r="C106" s="216" t="s">
        <v>172</v>
      </c>
      <c r="D106" s="79">
        <v>49</v>
      </c>
      <c r="E106" s="31">
        <f t="shared" si="5"/>
        <v>70</v>
      </c>
      <c r="F106" s="93">
        <f t="shared" si="3"/>
        <v>3</v>
      </c>
      <c r="G106" s="31" t="str">
        <f t="shared" si="4"/>
        <v>Y</v>
      </c>
      <c r="L106" s="111"/>
    </row>
    <row r="107" spans="1:12" s="70" customFormat="1" x14ac:dyDescent="0.25">
      <c r="A107" s="233">
        <v>93</v>
      </c>
      <c r="B107" s="215">
        <v>2200820100091</v>
      </c>
      <c r="C107" s="216" t="s">
        <v>210</v>
      </c>
      <c r="D107" s="79">
        <v>16</v>
      </c>
      <c r="E107" s="31">
        <f t="shared" si="5"/>
        <v>22.86</v>
      </c>
      <c r="F107" s="93">
        <f t="shared" si="3"/>
        <v>1</v>
      </c>
      <c r="G107" s="31" t="str">
        <f t="shared" si="4"/>
        <v>N</v>
      </c>
      <c r="L107" s="111"/>
    </row>
    <row r="108" spans="1:12" s="70" customFormat="1" x14ac:dyDescent="0.25">
      <c r="A108" s="233">
        <v>94</v>
      </c>
      <c r="B108" s="215">
        <v>2200820100092</v>
      </c>
      <c r="C108" s="216" t="s">
        <v>211</v>
      </c>
      <c r="D108" s="79">
        <v>51</v>
      </c>
      <c r="E108" s="31">
        <f t="shared" si="5"/>
        <v>72.86</v>
      </c>
      <c r="F108" s="93">
        <f t="shared" si="3"/>
        <v>3</v>
      </c>
      <c r="G108" s="31" t="str">
        <f t="shared" si="4"/>
        <v>Y</v>
      </c>
      <c r="L108" s="111"/>
    </row>
    <row r="109" spans="1:12" s="70" customFormat="1" x14ac:dyDescent="0.25">
      <c r="A109" s="233">
        <v>95</v>
      </c>
      <c r="B109" s="215">
        <v>2200820100093</v>
      </c>
      <c r="C109" s="216" t="s">
        <v>173</v>
      </c>
      <c r="D109" s="79">
        <v>37</v>
      </c>
      <c r="E109" s="31">
        <f t="shared" si="5"/>
        <v>52.86</v>
      </c>
      <c r="F109" s="93">
        <f t="shared" si="3"/>
        <v>2</v>
      </c>
      <c r="G109" s="31" t="str">
        <f t="shared" si="4"/>
        <v>N</v>
      </c>
      <c r="L109" s="111"/>
    </row>
    <row r="110" spans="1:12" s="70" customFormat="1" x14ac:dyDescent="0.25">
      <c r="A110" s="233">
        <v>96</v>
      </c>
      <c r="B110" s="215">
        <v>2200820100094</v>
      </c>
      <c r="C110" s="216" t="s">
        <v>212</v>
      </c>
      <c r="D110" s="79">
        <v>26</v>
      </c>
      <c r="E110" s="31">
        <f t="shared" si="5"/>
        <v>37.14</v>
      </c>
      <c r="F110" s="93">
        <f t="shared" si="3"/>
        <v>1</v>
      </c>
      <c r="G110" s="31" t="str">
        <f t="shared" si="4"/>
        <v>N</v>
      </c>
      <c r="L110" s="111"/>
    </row>
    <row r="111" spans="1:12" s="70" customFormat="1" x14ac:dyDescent="0.25">
      <c r="A111" s="233">
        <v>97</v>
      </c>
      <c r="B111" s="215">
        <v>2200820100095</v>
      </c>
      <c r="C111" s="216" t="s">
        <v>213</v>
      </c>
      <c r="D111" s="79">
        <v>11</v>
      </c>
      <c r="E111" s="31">
        <f t="shared" si="5"/>
        <v>15.71</v>
      </c>
      <c r="F111" s="93">
        <f t="shared" si="3"/>
        <v>1</v>
      </c>
      <c r="G111" s="31" t="str">
        <f t="shared" si="4"/>
        <v>N</v>
      </c>
      <c r="L111" s="111"/>
    </row>
    <row r="112" spans="1:12" s="70" customFormat="1" x14ac:dyDescent="0.25">
      <c r="A112" s="233">
        <v>98</v>
      </c>
      <c r="B112" s="215">
        <v>2200820100096</v>
      </c>
      <c r="C112" s="216" t="s">
        <v>214</v>
      </c>
      <c r="D112" s="79">
        <v>15</v>
      </c>
      <c r="E112" s="31">
        <f t="shared" si="5"/>
        <v>21.43</v>
      </c>
      <c r="F112" s="93">
        <f t="shared" si="3"/>
        <v>1</v>
      </c>
      <c r="G112" s="31" t="str">
        <f t="shared" si="4"/>
        <v>N</v>
      </c>
      <c r="L112" s="111"/>
    </row>
    <row r="113" spans="1:12" s="70" customFormat="1" x14ac:dyDescent="0.25">
      <c r="A113" s="233">
        <v>99</v>
      </c>
      <c r="B113" s="215">
        <v>2200820100097</v>
      </c>
      <c r="C113" s="216" t="s">
        <v>215</v>
      </c>
      <c r="D113" s="79">
        <v>45</v>
      </c>
      <c r="E113" s="31">
        <f t="shared" si="5"/>
        <v>64.290000000000006</v>
      </c>
      <c r="F113" s="93">
        <f t="shared" si="3"/>
        <v>3</v>
      </c>
      <c r="G113" s="31" t="str">
        <f t="shared" si="4"/>
        <v>Y</v>
      </c>
      <c r="L113" s="111"/>
    </row>
    <row r="114" spans="1:12" s="70" customFormat="1" x14ac:dyDescent="0.25">
      <c r="A114" s="233">
        <v>100</v>
      </c>
      <c r="B114" s="215">
        <v>2200820100098</v>
      </c>
      <c r="C114" s="216" t="s">
        <v>174</v>
      </c>
      <c r="D114" s="79">
        <v>28</v>
      </c>
      <c r="E114" s="31">
        <f t="shared" si="5"/>
        <v>40</v>
      </c>
      <c r="F114" s="93">
        <f t="shared" si="3"/>
        <v>2</v>
      </c>
      <c r="G114" s="31" t="str">
        <f t="shared" si="4"/>
        <v>N</v>
      </c>
      <c r="L114" s="111"/>
    </row>
    <row r="115" spans="1:12" s="70" customFormat="1" x14ac:dyDescent="0.25">
      <c r="A115" s="233">
        <v>101</v>
      </c>
      <c r="B115" s="215">
        <v>2200820100099</v>
      </c>
      <c r="C115" s="216" t="s">
        <v>216</v>
      </c>
      <c r="D115" s="79">
        <v>16</v>
      </c>
      <c r="E115" s="31">
        <f t="shared" si="5"/>
        <v>22.86</v>
      </c>
      <c r="F115" s="93">
        <f t="shared" ref="F115:F154" si="6">IF(E115&gt;=60,3,IF(E115&gt;=40,2,1))</f>
        <v>1</v>
      </c>
      <c r="G115" s="31" t="str">
        <f t="shared" ref="G115:G154" si="7">IF(F115=3,"Y","N")</f>
        <v>N</v>
      </c>
      <c r="L115" s="111"/>
    </row>
    <row r="116" spans="1:12" s="70" customFormat="1" x14ac:dyDescent="0.25">
      <c r="A116" s="233">
        <v>102</v>
      </c>
      <c r="B116" s="215">
        <v>2200820100100</v>
      </c>
      <c r="C116" s="216" t="s">
        <v>217</v>
      </c>
      <c r="D116" s="79">
        <v>38</v>
      </c>
      <c r="E116" s="31">
        <f t="shared" si="5"/>
        <v>54.29</v>
      </c>
      <c r="F116" s="93">
        <f t="shared" si="6"/>
        <v>2</v>
      </c>
      <c r="G116" s="31" t="str">
        <f t="shared" si="7"/>
        <v>N</v>
      </c>
      <c r="L116" s="111"/>
    </row>
    <row r="117" spans="1:12" s="70" customFormat="1" x14ac:dyDescent="0.25">
      <c r="A117" s="233">
        <v>103</v>
      </c>
      <c r="B117" s="215">
        <v>2200820100101</v>
      </c>
      <c r="C117" s="216" t="s">
        <v>218</v>
      </c>
      <c r="D117" s="79">
        <v>22</v>
      </c>
      <c r="E117" s="31">
        <f t="shared" si="5"/>
        <v>31.43</v>
      </c>
      <c r="F117" s="93">
        <f t="shared" si="6"/>
        <v>1</v>
      </c>
      <c r="G117" s="31" t="str">
        <f t="shared" si="7"/>
        <v>N</v>
      </c>
      <c r="L117" s="111"/>
    </row>
    <row r="118" spans="1:12" s="70" customFormat="1" x14ac:dyDescent="0.25">
      <c r="A118" s="233">
        <v>104</v>
      </c>
      <c r="B118" s="215">
        <v>2200820100102</v>
      </c>
      <c r="C118" s="216" t="s">
        <v>219</v>
      </c>
      <c r="D118" s="79">
        <v>43</v>
      </c>
      <c r="E118" s="31">
        <f t="shared" si="5"/>
        <v>61.43</v>
      </c>
      <c r="F118" s="93">
        <f t="shared" si="6"/>
        <v>3</v>
      </c>
      <c r="G118" s="31" t="str">
        <f t="shared" si="7"/>
        <v>Y</v>
      </c>
      <c r="L118" s="111"/>
    </row>
    <row r="119" spans="1:12" s="70" customFormat="1" x14ac:dyDescent="0.25">
      <c r="A119" s="233">
        <v>105</v>
      </c>
      <c r="B119" s="215">
        <v>2200820100103</v>
      </c>
      <c r="C119" s="216" t="s">
        <v>220</v>
      </c>
      <c r="D119" s="79">
        <v>49</v>
      </c>
      <c r="E119" s="31">
        <f t="shared" si="5"/>
        <v>70</v>
      </c>
      <c r="F119" s="93">
        <f t="shared" si="6"/>
        <v>3</v>
      </c>
      <c r="G119" s="31" t="str">
        <f t="shared" si="7"/>
        <v>Y</v>
      </c>
      <c r="L119" s="111"/>
    </row>
    <row r="120" spans="1:12" s="70" customFormat="1" x14ac:dyDescent="0.25">
      <c r="A120" s="233">
        <v>106</v>
      </c>
      <c r="B120" s="215">
        <v>2200820100104</v>
      </c>
      <c r="C120" s="216" t="s">
        <v>221</v>
      </c>
      <c r="D120" s="79">
        <v>12</v>
      </c>
      <c r="E120" s="31">
        <f t="shared" si="5"/>
        <v>17.14</v>
      </c>
      <c r="F120" s="93">
        <f t="shared" si="6"/>
        <v>1</v>
      </c>
      <c r="G120" s="31" t="str">
        <f t="shared" si="7"/>
        <v>N</v>
      </c>
      <c r="L120" s="111"/>
    </row>
    <row r="121" spans="1:12" s="70" customFormat="1" x14ac:dyDescent="0.25">
      <c r="A121" s="233">
        <v>107</v>
      </c>
      <c r="B121" s="215">
        <v>2200820100105</v>
      </c>
      <c r="C121" s="216" t="s">
        <v>222</v>
      </c>
      <c r="D121" s="79">
        <v>39</v>
      </c>
      <c r="E121" s="31">
        <f t="shared" si="5"/>
        <v>55.71</v>
      </c>
      <c r="F121" s="93">
        <f t="shared" si="6"/>
        <v>2</v>
      </c>
      <c r="G121" s="31" t="str">
        <f t="shared" si="7"/>
        <v>N</v>
      </c>
      <c r="L121" s="111"/>
    </row>
    <row r="122" spans="1:12" s="70" customFormat="1" x14ac:dyDescent="0.25">
      <c r="A122" s="233">
        <v>108</v>
      </c>
      <c r="B122" s="215">
        <v>2200820100106</v>
      </c>
      <c r="C122" s="216" t="s">
        <v>223</v>
      </c>
      <c r="D122" s="79">
        <v>40</v>
      </c>
      <c r="E122" s="31">
        <f t="shared" si="5"/>
        <v>57.14</v>
      </c>
      <c r="F122" s="93">
        <f t="shared" si="6"/>
        <v>2</v>
      </c>
      <c r="G122" s="31" t="str">
        <f t="shared" si="7"/>
        <v>N</v>
      </c>
      <c r="L122" s="111"/>
    </row>
    <row r="123" spans="1:12" s="70" customFormat="1" x14ac:dyDescent="0.25">
      <c r="A123" s="233">
        <v>109</v>
      </c>
      <c r="B123" s="215">
        <v>2200820100107</v>
      </c>
      <c r="C123" s="216" t="s">
        <v>224</v>
      </c>
      <c r="D123" s="79">
        <v>27</v>
      </c>
      <c r="E123" s="31">
        <f t="shared" si="5"/>
        <v>38.57</v>
      </c>
      <c r="F123" s="93">
        <f t="shared" si="6"/>
        <v>1</v>
      </c>
      <c r="G123" s="31" t="str">
        <f t="shared" si="7"/>
        <v>N</v>
      </c>
      <c r="L123" s="111"/>
    </row>
    <row r="124" spans="1:12" s="70" customFormat="1" x14ac:dyDescent="0.25">
      <c r="A124" s="233">
        <v>110</v>
      </c>
      <c r="B124" s="215">
        <v>2200820100108</v>
      </c>
      <c r="C124" s="216" t="s">
        <v>225</v>
      </c>
      <c r="D124" s="79">
        <v>49</v>
      </c>
      <c r="E124" s="31">
        <f t="shared" si="5"/>
        <v>70</v>
      </c>
      <c r="F124" s="93">
        <f t="shared" si="6"/>
        <v>3</v>
      </c>
      <c r="G124" s="31" t="str">
        <f t="shared" si="7"/>
        <v>Y</v>
      </c>
      <c r="L124" s="111"/>
    </row>
    <row r="125" spans="1:12" s="70" customFormat="1" x14ac:dyDescent="0.25">
      <c r="A125" s="233">
        <v>111</v>
      </c>
      <c r="B125" s="215">
        <v>2200820100109</v>
      </c>
      <c r="C125" s="216" t="s">
        <v>226</v>
      </c>
      <c r="D125" s="79">
        <v>41</v>
      </c>
      <c r="E125" s="31">
        <f t="shared" si="5"/>
        <v>58.57</v>
      </c>
      <c r="F125" s="93">
        <f t="shared" si="6"/>
        <v>2</v>
      </c>
      <c r="G125" s="31" t="str">
        <f t="shared" si="7"/>
        <v>N</v>
      </c>
      <c r="L125" s="111"/>
    </row>
    <row r="126" spans="1:12" s="70" customFormat="1" x14ac:dyDescent="0.25">
      <c r="A126" s="233">
        <v>112</v>
      </c>
      <c r="B126" s="215">
        <v>2200820100110</v>
      </c>
      <c r="C126" s="216" t="s">
        <v>227</v>
      </c>
      <c r="D126" s="79">
        <v>53</v>
      </c>
      <c r="E126" s="31">
        <f t="shared" si="5"/>
        <v>75.709999999999994</v>
      </c>
      <c r="F126" s="93">
        <f t="shared" si="6"/>
        <v>3</v>
      </c>
      <c r="G126" s="31" t="str">
        <f t="shared" si="7"/>
        <v>Y</v>
      </c>
      <c r="L126" s="111"/>
    </row>
    <row r="127" spans="1:12" s="70" customFormat="1" x14ac:dyDescent="0.25">
      <c r="A127" s="233">
        <v>113</v>
      </c>
      <c r="B127" s="215">
        <v>2200820100111</v>
      </c>
      <c r="C127" s="227" t="s">
        <v>228</v>
      </c>
      <c r="D127" s="79">
        <v>56</v>
      </c>
      <c r="E127" s="31">
        <f t="shared" si="5"/>
        <v>80</v>
      </c>
      <c r="F127" s="93">
        <f t="shared" si="6"/>
        <v>3</v>
      </c>
      <c r="G127" s="31" t="str">
        <f t="shared" si="7"/>
        <v>Y</v>
      </c>
      <c r="L127" s="111"/>
    </row>
    <row r="128" spans="1:12" s="70" customFormat="1" x14ac:dyDescent="0.25">
      <c r="A128" s="233">
        <v>114</v>
      </c>
      <c r="B128" s="215">
        <v>2200820100112</v>
      </c>
      <c r="C128" s="227" t="s">
        <v>229</v>
      </c>
      <c r="D128" s="79">
        <v>25</v>
      </c>
      <c r="E128" s="31">
        <f t="shared" si="5"/>
        <v>35.71</v>
      </c>
      <c r="F128" s="93">
        <f t="shared" si="6"/>
        <v>1</v>
      </c>
      <c r="G128" s="31" t="str">
        <f t="shared" si="7"/>
        <v>N</v>
      </c>
      <c r="L128" s="111"/>
    </row>
    <row r="129" spans="1:12" s="70" customFormat="1" x14ac:dyDescent="0.25">
      <c r="A129" s="233">
        <v>115</v>
      </c>
      <c r="B129" s="215">
        <v>2200820100113</v>
      </c>
      <c r="C129" s="227" t="s">
        <v>230</v>
      </c>
      <c r="D129" s="79">
        <v>31</v>
      </c>
      <c r="E129" s="31">
        <f t="shared" si="5"/>
        <v>44.29</v>
      </c>
      <c r="F129" s="93">
        <f t="shared" si="6"/>
        <v>2</v>
      </c>
      <c r="G129" s="31" t="str">
        <f t="shared" si="7"/>
        <v>N</v>
      </c>
      <c r="L129" s="111"/>
    </row>
    <row r="130" spans="1:12" s="70" customFormat="1" x14ac:dyDescent="0.25">
      <c r="A130" s="233">
        <v>116</v>
      </c>
      <c r="B130" s="215">
        <v>2200820100114</v>
      </c>
      <c r="C130" s="227" t="s">
        <v>175</v>
      </c>
      <c r="D130" s="79">
        <v>11</v>
      </c>
      <c r="E130" s="31">
        <f t="shared" si="5"/>
        <v>15.71</v>
      </c>
      <c r="F130" s="93">
        <f t="shared" si="6"/>
        <v>1</v>
      </c>
      <c r="G130" s="31" t="str">
        <f t="shared" si="7"/>
        <v>N</v>
      </c>
      <c r="L130" s="111"/>
    </row>
    <row r="131" spans="1:12" s="70" customFormat="1" x14ac:dyDescent="0.25">
      <c r="A131" s="233">
        <v>117</v>
      </c>
      <c r="B131" s="215">
        <v>2200820100115</v>
      </c>
      <c r="C131" s="227" t="s">
        <v>231</v>
      </c>
      <c r="D131" s="79">
        <v>29</v>
      </c>
      <c r="E131" s="31">
        <f t="shared" si="5"/>
        <v>41.43</v>
      </c>
      <c r="F131" s="93">
        <f t="shared" si="6"/>
        <v>2</v>
      </c>
      <c r="G131" s="31" t="str">
        <f t="shared" si="7"/>
        <v>N</v>
      </c>
      <c r="L131" s="111"/>
    </row>
    <row r="132" spans="1:12" s="70" customFormat="1" x14ac:dyDescent="0.25">
      <c r="A132" s="233">
        <v>118</v>
      </c>
      <c r="B132" s="215">
        <v>2200820100116</v>
      </c>
      <c r="C132" s="227" t="s">
        <v>232</v>
      </c>
      <c r="D132" s="79">
        <v>36</v>
      </c>
      <c r="E132" s="31">
        <f t="shared" si="5"/>
        <v>51.43</v>
      </c>
      <c r="F132" s="93">
        <f t="shared" si="6"/>
        <v>2</v>
      </c>
      <c r="G132" s="31" t="str">
        <f t="shared" si="7"/>
        <v>N</v>
      </c>
      <c r="L132" s="111"/>
    </row>
    <row r="133" spans="1:12" s="70" customFormat="1" x14ac:dyDescent="0.25">
      <c r="A133" s="233">
        <v>119</v>
      </c>
      <c r="B133" s="215">
        <v>2200820100117</v>
      </c>
      <c r="C133" s="227" t="s">
        <v>233</v>
      </c>
      <c r="D133" s="79">
        <v>27</v>
      </c>
      <c r="E133" s="31">
        <f t="shared" si="5"/>
        <v>38.57</v>
      </c>
      <c r="F133" s="93">
        <f t="shared" si="6"/>
        <v>1</v>
      </c>
      <c r="G133" s="31" t="str">
        <f t="shared" si="7"/>
        <v>N</v>
      </c>
      <c r="L133" s="111"/>
    </row>
    <row r="134" spans="1:12" s="70" customFormat="1" x14ac:dyDescent="0.25">
      <c r="A134" s="233">
        <v>120</v>
      </c>
      <c r="B134" s="215">
        <v>2200820100118</v>
      </c>
      <c r="C134" s="227" t="s">
        <v>234</v>
      </c>
      <c r="D134" s="79">
        <v>42</v>
      </c>
      <c r="E134" s="31">
        <f t="shared" si="5"/>
        <v>60</v>
      </c>
      <c r="F134" s="93">
        <f t="shared" si="6"/>
        <v>3</v>
      </c>
      <c r="G134" s="31" t="str">
        <f t="shared" si="7"/>
        <v>Y</v>
      </c>
      <c r="L134" s="111"/>
    </row>
    <row r="135" spans="1:12" s="70" customFormat="1" x14ac:dyDescent="0.25">
      <c r="A135" s="233">
        <v>121</v>
      </c>
      <c r="B135" s="215">
        <v>2200820100119</v>
      </c>
      <c r="C135" s="227" t="s">
        <v>235</v>
      </c>
      <c r="D135" s="79">
        <v>17</v>
      </c>
      <c r="E135" s="31">
        <f t="shared" si="5"/>
        <v>24.29</v>
      </c>
      <c r="F135" s="93">
        <f t="shared" si="6"/>
        <v>1</v>
      </c>
      <c r="G135" s="31" t="str">
        <f t="shared" si="7"/>
        <v>N</v>
      </c>
      <c r="L135" s="111"/>
    </row>
    <row r="136" spans="1:12" s="70" customFormat="1" x14ac:dyDescent="0.25">
      <c r="A136" s="233">
        <v>122</v>
      </c>
      <c r="B136" s="215">
        <v>2200820100120</v>
      </c>
      <c r="C136" s="227" t="s">
        <v>236</v>
      </c>
      <c r="D136" s="79">
        <v>25</v>
      </c>
      <c r="E136" s="31">
        <f t="shared" si="5"/>
        <v>35.71</v>
      </c>
      <c r="F136" s="93">
        <f t="shared" si="6"/>
        <v>1</v>
      </c>
      <c r="G136" s="31" t="str">
        <f t="shared" si="7"/>
        <v>N</v>
      </c>
      <c r="L136" s="111"/>
    </row>
    <row r="137" spans="1:12" s="70" customFormat="1" x14ac:dyDescent="0.25">
      <c r="A137" s="233">
        <v>123</v>
      </c>
      <c r="B137" s="215">
        <v>2200820100121</v>
      </c>
      <c r="C137" s="227" t="s">
        <v>237</v>
      </c>
      <c r="D137" s="79">
        <v>17</v>
      </c>
      <c r="E137" s="31">
        <f t="shared" si="5"/>
        <v>24.29</v>
      </c>
      <c r="F137" s="93">
        <f t="shared" si="6"/>
        <v>1</v>
      </c>
      <c r="G137" s="31" t="str">
        <f t="shared" si="7"/>
        <v>N</v>
      </c>
      <c r="L137" s="111"/>
    </row>
    <row r="138" spans="1:12" s="70" customFormat="1" x14ac:dyDescent="0.25">
      <c r="A138" s="233">
        <v>124</v>
      </c>
      <c r="B138" s="215">
        <v>2200820100122</v>
      </c>
      <c r="C138" s="227" t="s">
        <v>238</v>
      </c>
      <c r="D138" s="79">
        <v>14</v>
      </c>
      <c r="E138" s="31">
        <f t="shared" si="5"/>
        <v>20</v>
      </c>
      <c r="F138" s="93">
        <f t="shared" si="6"/>
        <v>1</v>
      </c>
      <c r="G138" s="31" t="str">
        <f t="shared" si="7"/>
        <v>N</v>
      </c>
      <c r="L138" s="111"/>
    </row>
    <row r="139" spans="1:12" s="70" customFormat="1" x14ac:dyDescent="0.25">
      <c r="A139" s="233">
        <v>125</v>
      </c>
      <c r="B139" s="215">
        <v>2200820100123</v>
      </c>
      <c r="C139" s="227" t="s">
        <v>239</v>
      </c>
      <c r="D139" s="79">
        <v>21</v>
      </c>
      <c r="E139" s="31">
        <f t="shared" si="5"/>
        <v>30</v>
      </c>
      <c r="F139" s="93">
        <f t="shared" si="6"/>
        <v>1</v>
      </c>
      <c r="G139" s="31" t="str">
        <f t="shared" si="7"/>
        <v>N</v>
      </c>
      <c r="L139" s="111"/>
    </row>
    <row r="140" spans="1:12" s="70" customFormat="1" x14ac:dyDescent="0.25">
      <c r="A140" s="233">
        <v>126</v>
      </c>
      <c r="B140" s="215">
        <v>2200820100124</v>
      </c>
      <c r="C140" s="227" t="s">
        <v>240</v>
      </c>
      <c r="D140" s="79">
        <v>38</v>
      </c>
      <c r="E140" s="31">
        <f t="shared" si="5"/>
        <v>54.29</v>
      </c>
      <c r="F140" s="93">
        <f t="shared" si="6"/>
        <v>2</v>
      </c>
      <c r="G140" s="31" t="str">
        <f t="shared" si="7"/>
        <v>N</v>
      </c>
      <c r="L140" s="111"/>
    </row>
    <row r="141" spans="1:12" s="70" customFormat="1" x14ac:dyDescent="0.25">
      <c r="A141" s="233">
        <v>127</v>
      </c>
      <c r="B141" s="215">
        <v>2200820100125</v>
      </c>
      <c r="C141" s="227" t="s">
        <v>241</v>
      </c>
      <c r="D141" s="79">
        <v>41</v>
      </c>
      <c r="E141" s="31">
        <f t="shared" si="5"/>
        <v>58.57</v>
      </c>
      <c r="F141" s="93">
        <f t="shared" si="6"/>
        <v>2</v>
      </c>
      <c r="G141" s="31" t="str">
        <f t="shared" si="7"/>
        <v>N</v>
      </c>
      <c r="L141" s="111"/>
    </row>
    <row r="142" spans="1:12" s="70" customFormat="1" x14ac:dyDescent="0.25">
      <c r="A142" s="233">
        <v>128</v>
      </c>
      <c r="B142" s="215">
        <v>2200820100126</v>
      </c>
      <c r="C142" s="227" t="s">
        <v>242</v>
      </c>
      <c r="D142" s="79">
        <v>21</v>
      </c>
      <c r="E142" s="31">
        <f t="shared" si="5"/>
        <v>30</v>
      </c>
      <c r="F142" s="93">
        <f t="shared" si="6"/>
        <v>1</v>
      </c>
      <c r="G142" s="31" t="str">
        <f t="shared" si="7"/>
        <v>N</v>
      </c>
      <c r="L142" s="111"/>
    </row>
    <row r="143" spans="1:12" s="70" customFormat="1" x14ac:dyDescent="0.25">
      <c r="A143" s="233">
        <v>129</v>
      </c>
      <c r="B143" s="215">
        <v>2200820100127</v>
      </c>
      <c r="C143" s="227" t="s">
        <v>243</v>
      </c>
      <c r="D143" s="79">
        <v>18</v>
      </c>
      <c r="E143" s="31">
        <f t="shared" ref="E143:E206" si="8">ROUND((D143/D$14)*100,2)</f>
        <v>25.71</v>
      </c>
      <c r="F143" s="93">
        <f t="shared" si="6"/>
        <v>1</v>
      </c>
      <c r="G143" s="31" t="str">
        <f t="shared" si="7"/>
        <v>N</v>
      </c>
      <c r="L143" s="111"/>
    </row>
    <row r="144" spans="1:12" s="70" customFormat="1" x14ac:dyDescent="0.25">
      <c r="A144" s="233">
        <v>130</v>
      </c>
      <c r="B144" s="215">
        <v>2200820100128</v>
      </c>
      <c r="C144" s="227" t="s">
        <v>244</v>
      </c>
      <c r="D144" s="79">
        <v>49</v>
      </c>
      <c r="E144" s="31">
        <f t="shared" si="8"/>
        <v>70</v>
      </c>
      <c r="F144" s="93">
        <f t="shared" si="6"/>
        <v>3</v>
      </c>
      <c r="G144" s="31" t="str">
        <f t="shared" si="7"/>
        <v>Y</v>
      </c>
      <c r="L144" s="111"/>
    </row>
    <row r="145" spans="1:12" s="70" customFormat="1" x14ac:dyDescent="0.25">
      <c r="A145" s="233">
        <v>131</v>
      </c>
      <c r="B145" s="215">
        <v>2100820100073</v>
      </c>
      <c r="C145" s="227" t="s">
        <v>245</v>
      </c>
      <c r="D145" s="79">
        <v>9</v>
      </c>
      <c r="E145" s="31">
        <f t="shared" si="8"/>
        <v>12.86</v>
      </c>
      <c r="F145" s="93">
        <f t="shared" si="6"/>
        <v>1</v>
      </c>
      <c r="G145" s="31" t="str">
        <f t="shared" si="7"/>
        <v>N</v>
      </c>
      <c r="L145" s="111"/>
    </row>
    <row r="146" spans="1:12" s="70" customFormat="1" x14ac:dyDescent="0.25">
      <c r="A146" s="233">
        <v>132</v>
      </c>
      <c r="B146" s="215">
        <v>2100820100074</v>
      </c>
      <c r="C146" s="227" t="s">
        <v>246</v>
      </c>
      <c r="D146" s="79">
        <v>26</v>
      </c>
      <c r="E146" s="31">
        <f t="shared" si="8"/>
        <v>37.14</v>
      </c>
      <c r="F146" s="93">
        <f t="shared" si="6"/>
        <v>1</v>
      </c>
      <c r="G146" s="31" t="str">
        <f t="shared" si="7"/>
        <v>N</v>
      </c>
      <c r="L146" s="111"/>
    </row>
    <row r="147" spans="1:12" s="70" customFormat="1" x14ac:dyDescent="0.25">
      <c r="A147" s="233">
        <v>133</v>
      </c>
      <c r="B147" s="215">
        <v>2100820100079</v>
      </c>
      <c r="C147" s="227" t="s">
        <v>247</v>
      </c>
      <c r="D147" s="79">
        <v>10</v>
      </c>
      <c r="E147" s="31">
        <f t="shared" si="8"/>
        <v>14.29</v>
      </c>
      <c r="F147" s="93">
        <f t="shared" si="6"/>
        <v>1</v>
      </c>
      <c r="G147" s="31" t="str">
        <f t="shared" si="7"/>
        <v>N</v>
      </c>
      <c r="L147" s="111"/>
    </row>
    <row r="148" spans="1:12" s="70" customFormat="1" x14ac:dyDescent="0.25">
      <c r="A148" s="233">
        <v>134</v>
      </c>
      <c r="B148" s="215" t="s">
        <v>305</v>
      </c>
      <c r="C148" s="227" t="s">
        <v>248</v>
      </c>
      <c r="D148" s="79">
        <v>30</v>
      </c>
      <c r="E148" s="31">
        <f t="shared" si="8"/>
        <v>42.86</v>
      </c>
      <c r="F148" s="93">
        <f t="shared" si="6"/>
        <v>2</v>
      </c>
      <c r="G148" s="31" t="str">
        <f t="shared" si="7"/>
        <v>N</v>
      </c>
      <c r="L148" s="111"/>
    </row>
    <row r="149" spans="1:12" s="70" customFormat="1" x14ac:dyDescent="0.25">
      <c r="A149" s="233">
        <v>135</v>
      </c>
      <c r="B149" s="215" t="s">
        <v>305</v>
      </c>
      <c r="C149" s="227" t="s">
        <v>249</v>
      </c>
      <c r="D149" s="79">
        <v>18</v>
      </c>
      <c r="E149" s="31">
        <f t="shared" si="8"/>
        <v>25.71</v>
      </c>
      <c r="F149" s="93">
        <f t="shared" si="6"/>
        <v>1</v>
      </c>
      <c r="G149" s="31" t="str">
        <f t="shared" si="7"/>
        <v>N</v>
      </c>
      <c r="L149" s="111"/>
    </row>
    <row r="150" spans="1:12" s="70" customFormat="1" x14ac:dyDescent="0.25">
      <c r="A150" s="233">
        <v>136</v>
      </c>
      <c r="B150" s="215" t="s">
        <v>305</v>
      </c>
      <c r="C150" s="227" t="s">
        <v>250</v>
      </c>
      <c r="D150" s="79">
        <v>25</v>
      </c>
      <c r="E150" s="31">
        <f t="shared" si="8"/>
        <v>35.71</v>
      </c>
      <c r="F150" s="93">
        <f t="shared" si="6"/>
        <v>1</v>
      </c>
      <c r="G150" s="31" t="str">
        <f t="shared" si="7"/>
        <v>N</v>
      </c>
      <c r="L150" s="111"/>
    </row>
    <row r="151" spans="1:12" s="70" customFormat="1" x14ac:dyDescent="0.25">
      <c r="A151" s="233">
        <v>137</v>
      </c>
      <c r="B151" s="215">
        <v>2200820100130</v>
      </c>
      <c r="C151" s="227" t="s">
        <v>251</v>
      </c>
      <c r="D151" s="239">
        <v>43</v>
      </c>
      <c r="E151" s="31">
        <f t="shared" si="8"/>
        <v>61.43</v>
      </c>
      <c r="F151" s="93">
        <f t="shared" si="6"/>
        <v>3</v>
      </c>
      <c r="G151" s="31" t="str">
        <f t="shared" si="7"/>
        <v>Y</v>
      </c>
      <c r="L151" s="111"/>
    </row>
    <row r="152" spans="1:12" s="70" customFormat="1" x14ac:dyDescent="0.25">
      <c r="A152" s="233">
        <v>138</v>
      </c>
      <c r="B152" s="215">
        <v>2200820100131</v>
      </c>
      <c r="C152" s="227" t="s">
        <v>252</v>
      </c>
      <c r="D152" s="239">
        <v>39</v>
      </c>
      <c r="E152" s="31">
        <f t="shared" si="8"/>
        <v>55.71</v>
      </c>
      <c r="F152" s="93">
        <f t="shared" si="6"/>
        <v>2</v>
      </c>
      <c r="G152" s="31" t="str">
        <f t="shared" si="7"/>
        <v>N</v>
      </c>
      <c r="L152" s="111"/>
    </row>
    <row r="153" spans="1:12" s="70" customFormat="1" x14ac:dyDescent="0.25">
      <c r="A153" s="233">
        <v>139</v>
      </c>
      <c r="B153" s="215">
        <v>2200820100132</v>
      </c>
      <c r="C153" s="227" t="s">
        <v>253</v>
      </c>
      <c r="D153" s="239">
        <v>35</v>
      </c>
      <c r="E153" s="31">
        <f t="shared" si="8"/>
        <v>50</v>
      </c>
      <c r="F153" s="93">
        <f t="shared" si="6"/>
        <v>2</v>
      </c>
      <c r="G153" s="31" t="str">
        <f t="shared" si="7"/>
        <v>N</v>
      </c>
      <c r="L153" s="111"/>
    </row>
    <row r="154" spans="1:12" s="70" customFormat="1" x14ac:dyDescent="0.25">
      <c r="A154" s="233">
        <v>140</v>
      </c>
      <c r="B154" s="215">
        <v>2200820100133</v>
      </c>
      <c r="C154" s="227" t="s">
        <v>254</v>
      </c>
      <c r="D154" s="239">
        <v>10</v>
      </c>
      <c r="E154" s="31">
        <f t="shared" si="8"/>
        <v>14.29</v>
      </c>
      <c r="F154" s="93">
        <f t="shared" si="6"/>
        <v>1</v>
      </c>
      <c r="G154" s="31" t="str">
        <f t="shared" si="7"/>
        <v>N</v>
      </c>
      <c r="L154" s="111"/>
    </row>
    <row r="155" spans="1:12" s="70" customFormat="1" x14ac:dyDescent="0.25">
      <c r="A155" s="233">
        <v>141</v>
      </c>
      <c r="B155" s="215">
        <v>2200820100134</v>
      </c>
      <c r="C155" s="227" t="s">
        <v>255</v>
      </c>
      <c r="D155" s="239">
        <v>36</v>
      </c>
      <c r="E155" s="31">
        <f t="shared" si="8"/>
        <v>51.43</v>
      </c>
      <c r="F155" s="93">
        <f t="shared" ref="F155:F164" si="9">IF(E155&gt;=60,3,IF(E155&gt;=40,2,1))</f>
        <v>2</v>
      </c>
      <c r="G155" s="31" t="str">
        <f t="shared" ref="G155:G164" si="10">IF(F155=3,"Y","N")</f>
        <v>N</v>
      </c>
      <c r="L155" s="111"/>
    </row>
    <row r="156" spans="1:12" s="70" customFormat="1" x14ac:dyDescent="0.25">
      <c r="A156" s="233">
        <v>142</v>
      </c>
      <c r="B156" s="215">
        <v>2200820100135</v>
      </c>
      <c r="C156" s="227" t="s">
        <v>256</v>
      </c>
      <c r="D156" s="239">
        <v>54</v>
      </c>
      <c r="E156" s="31">
        <f t="shared" si="8"/>
        <v>77.14</v>
      </c>
      <c r="F156" s="93">
        <f t="shared" si="9"/>
        <v>3</v>
      </c>
      <c r="G156" s="31" t="str">
        <f t="shared" si="10"/>
        <v>Y</v>
      </c>
      <c r="L156" s="111"/>
    </row>
    <row r="157" spans="1:12" s="70" customFormat="1" x14ac:dyDescent="0.25">
      <c r="A157" s="233">
        <v>143</v>
      </c>
      <c r="B157" s="215">
        <v>2200820100136</v>
      </c>
      <c r="C157" s="227" t="s">
        <v>257</v>
      </c>
      <c r="D157" s="239">
        <v>51</v>
      </c>
      <c r="E157" s="31">
        <f t="shared" si="8"/>
        <v>72.86</v>
      </c>
      <c r="F157" s="93">
        <f t="shared" si="9"/>
        <v>3</v>
      </c>
      <c r="G157" s="31" t="str">
        <f t="shared" si="10"/>
        <v>Y</v>
      </c>
      <c r="L157" s="111"/>
    </row>
    <row r="158" spans="1:12" s="70" customFormat="1" x14ac:dyDescent="0.25">
      <c r="A158" s="233">
        <v>144</v>
      </c>
      <c r="B158" s="215">
        <v>2200820100137</v>
      </c>
      <c r="C158" s="227" t="s">
        <v>258</v>
      </c>
      <c r="D158" s="239">
        <v>38</v>
      </c>
      <c r="E158" s="31">
        <f t="shared" si="8"/>
        <v>54.29</v>
      </c>
      <c r="F158" s="93">
        <f t="shared" si="9"/>
        <v>2</v>
      </c>
      <c r="G158" s="31" t="str">
        <f t="shared" si="10"/>
        <v>N</v>
      </c>
      <c r="L158" s="111"/>
    </row>
    <row r="159" spans="1:12" s="70" customFormat="1" x14ac:dyDescent="0.25">
      <c r="A159" s="233">
        <v>145</v>
      </c>
      <c r="B159" s="215">
        <v>2200820100138</v>
      </c>
      <c r="C159" s="227" t="s">
        <v>259</v>
      </c>
      <c r="D159" s="239">
        <v>17</v>
      </c>
      <c r="E159" s="31">
        <f t="shared" si="8"/>
        <v>24.29</v>
      </c>
      <c r="F159" s="93">
        <f t="shared" si="9"/>
        <v>1</v>
      </c>
      <c r="G159" s="31" t="str">
        <f t="shared" si="10"/>
        <v>N</v>
      </c>
      <c r="L159" s="111"/>
    </row>
    <row r="160" spans="1:12" s="70" customFormat="1" x14ac:dyDescent="0.25">
      <c r="A160" s="233">
        <v>146</v>
      </c>
      <c r="B160" s="215">
        <v>2200820100139</v>
      </c>
      <c r="C160" s="227" t="s">
        <v>260</v>
      </c>
      <c r="D160" s="239">
        <v>45</v>
      </c>
      <c r="E160" s="31">
        <f t="shared" si="8"/>
        <v>64.290000000000006</v>
      </c>
      <c r="F160" s="93">
        <f t="shared" si="9"/>
        <v>3</v>
      </c>
      <c r="G160" s="31" t="str">
        <f t="shared" si="10"/>
        <v>Y</v>
      </c>
      <c r="L160" s="111"/>
    </row>
    <row r="161" spans="1:12" s="70" customFormat="1" x14ac:dyDescent="0.25">
      <c r="A161" s="233">
        <v>147</v>
      </c>
      <c r="B161" s="215">
        <v>2200820100140</v>
      </c>
      <c r="C161" s="227" t="s">
        <v>261</v>
      </c>
      <c r="D161" s="239">
        <v>56</v>
      </c>
      <c r="E161" s="31">
        <f t="shared" si="8"/>
        <v>80</v>
      </c>
      <c r="F161" s="93">
        <f t="shared" si="9"/>
        <v>3</v>
      </c>
      <c r="G161" s="31" t="str">
        <f t="shared" si="10"/>
        <v>Y</v>
      </c>
      <c r="L161" s="111"/>
    </row>
    <row r="162" spans="1:12" s="70" customFormat="1" x14ac:dyDescent="0.25">
      <c r="A162" s="233">
        <v>148</v>
      </c>
      <c r="B162" s="215">
        <v>2200820100141</v>
      </c>
      <c r="C162" s="227" t="s">
        <v>262</v>
      </c>
      <c r="D162" s="239">
        <v>24</v>
      </c>
      <c r="E162" s="31">
        <f t="shared" si="8"/>
        <v>34.29</v>
      </c>
      <c r="F162" s="93">
        <f t="shared" si="9"/>
        <v>1</v>
      </c>
      <c r="G162" s="31" t="str">
        <f t="shared" si="10"/>
        <v>N</v>
      </c>
      <c r="L162" s="111"/>
    </row>
    <row r="163" spans="1:12" s="70" customFormat="1" x14ac:dyDescent="0.25">
      <c r="A163" s="233">
        <v>149</v>
      </c>
      <c r="B163" s="215">
        <v>2200820100142</v>
      </c>
      <c r="C163" s="227" t="s">
        <v>263</v>
      </c>
      <c r="D163" s="239">
        <v>19</v>
      </c>
      <c r="E163" s="31">
        <f t="shared" si="8"/>
        <v>27.14</v>
      </c>
      <c r="F163" s="93">
        <f t="shared" si="9"/>
        <v>1</v>
      </c>
      <c r="G163" s="31" t="str">
        <f t="shared" si="10"/>
        <v>N</v>
      </c>
      <c r="L163" s="111"/>
    </row>
    <row r="164" spans="1:12" s="70" customFormat="1" x14ac:dyDescent="0.25">
      <c r="A164" s="233">
        <v>150</v>
      </c>
      <c r="B164" s="215">
        <v>2200820100143</v>
      </c>
      <c r="C164" s="227" t="s">
        <v>264</v>
      </c>
      <c r="D164" s="239">
        <v>34</v>
      </c>
      <c r="E164" s="31">
        <f t="shared" si="8"/>
        <v>48.57</v>
      </c>
      <c r="F164" s="93">
        <f t="shared" si="9"/>
        <v>2</v>
      </c>
      <c r="G164" s="31" t="str">
        <f t="shared" si="10"/>
        <v>N</v>
      </c>
      <c r="L164" s="111"/>
    </row>
    <row r="165" spans="1:12" s="70" customFormat="1" x14ac:dyDescent="0.25">
      <c r="A165" s="233">
        <v>151</v>
      </c>
      <c r="B165" s="215">
        <v>2200820100145</v>
      </c>
      <c r="C165" s="227" t="s">
        <v>265</v>
      </c>
      <c r="D165" s="239">
        <v>21</v>
      </c>
      <c r="E165" s="31">
        <f t="shared" si="8"/>
        <v>30</v>
      </c>
      <c r="F165" s="93">
        <f t="shared" ref="F165:F167" si="11">IF(E165&gt;=60,3,IF(E165&gt;=40,2,1))</f>
        <v>1</v>
      </c>
      <c r="G165" s="31" t="str">
        <f t="shared" ref="G165:G167" si="12">IF(F165=3,"Y","N")</f>
        <v>N</v>
      </c>
      <c r="L165" s="111"/>
    </row>
    <row r="166" spans="1:12" s="70" customFormat="1" x14ac:dyDescent="0.25">
      <c r="A166" s="233">
        <v>152</v>
      </c>
      <c r="B166" s="215">
        <v>2200820100146</v>
      </c>
      <c r="C166" s="227" t="s">
        <v>266</v>
      </c>
      <c r="D166" s="239">
        <v>25</v>
      </c>
      <c r="E166" s="31">
        <f t="shared" si="8"/>
        <v>35.71</v>
      </c>
      <c r="F166" s="93">
        <f t="shared" si="11"/>
        <v>1</v>
      </c>
      <c r="G166" s="31" t="str">
        <f t="shared" si="12"/>
        <v>N</v>
      </c>
      <c r="L166" s="111"/>
    </row>
    <row r="167" spans="1:12" s="70" customFormat="1" x14ac:dyDescent="0.25">
      <c r="A167" s="233">
        <v>153</v>
      </c>
      <c r="B167" s="215">
        <v>2200820100147</v>
      </c>
      <c r="C167" s="227" t="s">
        <v>267</v>
      </c>
      <c r="D167" s="239">
        <v>27</v>
      </c>
      <c r="E167" s="31">
        <f t="shared" si="8"/>
        <v>38.57</v>
      </c>
      <c r="F167" s="93">
        <f t="shared" si="11"/>
        <v>1</v>
      </c>
      <c r="G167" s="31" t="str">
        <f t="shared" si="12"/>
        <v>N</v>
      </c>
      <c r="L167" s="111"/>
    </row>
    <row r="168" spans="1:12" s="70" customFormat="1" x14ac:dyDescent="0.25">
      <c r="A168" s="233">
        <v>154</v>
      </c>
      <c r="B168" s="215">
        <v>2200820100148</v>
      </c>
      <c r="C168" s="216" t="s">
        <v>268</v>
      </c>
      <c r="D168" s="239">
        <v>30</v>
      </c>
      <c r="E168" s="31">
        <f t="shared" si="8"/>
        <v>42.86</v>
      </c>
      <c r="F168" s="93">
        <f t="shared" ref="F168:F207" si="13">IF(E168&gt;=60,3,IF(E168&gt;=40,2,1))</f>
        <v>2</v>
      </c>
      <c r="G168" s="31" t="str">
        <f t="shared" ref="G168:G207" si="14">IF(F168=3,"Y","N")</f>
        <v>N</v>
      </c>
      <c r="L168" s="111"/>
    </row>
    <row r="169" spans="1:12" s="70" customFormat="1" ht="15.75" thickBot="1" x14ac:dyDescent="0.3">
      <c r="A169" s="233">
        <v>155</v>
      </c>
      <c r="B169" s="215">
        <v>2200820100149</v>
      </c>
      <c r="C169" s="216" t="s">
        <v>269</v>
      </c>
      <c r="D169" s="240">
        <v>25</v>
      </c>
      <c r="E169" s="31">
        <f t="shared" si="8"/>
        <v>35.71</v>
      </c>
      <c r="F169" s="93">
        <f t="shared" si="13"/>
        <v>1</v>
      </c>
      <c r="G169" s="31" t="str">
        <f t="shared" si="14"/>
        <v>N</v>
      </c>
      <c r="L169" s="111"/>
    </row>
    <row r="170" spans="1:12" s="70" customFormat="1" x14ac:dyDescent="0.25">
      <c r="A170" s="233">
        <v>156</v>
      </c>
      <c r="B170" s="215">
        <v>2200820100151</v>
      </c>
      <c r="C170" s="216" t="s">
        <v>270</v>
      </c>
      <c r="D170" s="239">
        <v>40</v>
      </c>
      <c r="E170" s="31">
        <f t="shared" si="8"/>
        <v>57.14</v>
      </c>
      <c r="F170" s="93">
        <f t="shared" si="13"/>
        <v>2</v>
      </c>
      <c r="G170" s="31" t="str">
        <f t="shared" si="14"/>
        <v>N</v>
      </c>
      <c r="L170" s="111"/>
    </row>
    <row r="171" spans="1:12" s="70" customFormat="1" x14ac:dyDescent="0.25">
      <c r="A171" s="233">
        <v>157</v>
      </c>
      <c r="B171" s="215">
        <v>2200820100152</v>
      </c>
      <c r="C171" s="216" t="s">
        <v>271</v>
      </c>
      <c r="D171" s="239">
        <v>38</v>
      </c>
      <c r="E171" s="31">
        <f t="shared" si="8"/>
        <v>54.29</v>
      </c>
      <c r="F171" s="93">
        <f t="shared" si="13"/>
        <v>2</v>
      </c>
      <c r="G171" s="31" t="str">
        <f t="shared" si="14"/>
        <v>N</v>
      </c>
      <c r="L171" s="111"/>
    </row>
    <row r="172" spans="1:12" s="70" customFormat="1" x14ac:dyDescent="0.25">
      <c r="A172" s="233">
        <v>158</v>
      </c>
      <c r="B172" s="215">
        <v>2200820100153</v>
      </c>
      <c r="C172" s="216" t="s">
        <v>272</v>
      </c>
      <c r="D172" s="239">
        <v>21</v>
      </c>
      <c r="E172" s="31">
        <f t="shared" si="8"/>
        <v>30</v>
      </c>
      <c r="F172" s="93">
        <f t="shared" si="13"/>
        <v>1</v>
      </c>
      <c r="G172" s="31" t="str">
        <f t="shared" si="14"/>
        <v>N</v>
      </c>
      <c r="L172" s="111"/>
    </row>
    <row r="173" spans="1:12" s="70" customFormat="1" x14ac:dyDescent="0.25">
      <c r="A173" s="233">
        <v>159</v>
      </c>
      <c r="B173" s="215">
        <v>2200820100154</v>
      </c>
      <c r="C173" s="216" t="s">
        <v>273</v>
      </c>
      <c r="D173" s="239">
        <v>29</v>
      </c>
      <c r="E173" s="31">
        <f t="shared" si="8"/>
        <v>41.43</v>
      </c>
      <c r="F173" s="93">
        <f t="shared" si="13"/>
        <v>2</v>
      </c>
      <c r="G173" s="31" t="str">
        <f t="shared" si="14"/>
        <v>N</v>
      </c>
      <c r="L173" s="111"/>
    </row>
    <row r="174" spans="1:12" s="70" customFormat="1" x14ac:dyDescent="0.25">
      <c r="A174" s="233">
        <v>160</v>
      </c>
      <c r="B174" s="215">
        <v>2200820100155</v>
      </c>
      <c r="C174" s="216" t="s">
        <v>274</v>
      </c>
      <c r="D174" s="239">
        <v>32</v>
      </c>
      <c r="E174" s="31">
        <f t="shared" si="8"/>
        <v>45.71</v>
      </c>
      <c r="F174" s="93">
        <f t="shared" si="13"/>
        <v>2</v>
      </c>
      <c r="G174" s="31" t="str">
        <f t="shared" si="14"/>
        <v>N</v>
      </c>
      <c r="L174" s="111"/>
    </row>
    <row r="175" spans="1:12" s="70" customFormat="1" x14ac:dyDescent="0.25">
      <c r="A175" s="233">
        <v>161</v>
      </c>
      <c r="B175" s="215">
        <v>2200820100157</v>
      </c>
      <c r="C175" s="216" t="s">
        <v>275</v>
      </c>
      <c r="D175" s="239">
        <v>16</v>
      </c>
      <c r="E175" s="31">
        <f t="shared" si="8"/>
        <v>22.86</v>
      </c>
      <c r="F175" s="93">
        <f t="shared" si="13"/>
        <v>1</v>
      </c>
      <c r="G175" s="31" t="str">
        <f t="shared" si="14"/>
        <v>N</v>
      </c>
      <c r="L175" s="111"/>
    </row>
    <row r="176" spans="1:12" s="70" customFormat="1" x14ac:dyDescent="0.25">
      <c r="A176" s="233">
        <v>162</v>
      </c>
      <c r="B176" s="215">
        <v>2200820100159</v>
      </c>
      <c r="C176" s="216" t="s">
        <v>276</v>
      </c>
      <c r="D176" s="239">
        <v>0</v>
      </c>
      <c r="E176" s="31">
        <f t="shared" si="8"/>
        <v>0</v>
      </c>
      <c r="F176" s="93">
        <f t="shared" si="13"/>
        <v>1</v>
      </c>
      <c r="G176" s="31" t="str">
        <f t="shared" si="14"/>
        <v>N</v>
      </c>
      <c r="L176" s="111"/>
    </row>
    <row r="177" spans="1:12" s="70" customFormat="1" x14ac:dyDescent="0.25">
      <c r="A177" s="233">
        <v>163</v>
      </c>
      <c r="B177" s="215">
        <v>2200820100160</v>
      </c>
      <c r="C177" s="216" t="s">
        <v>277</v>
      </c>
      <c r="D177" s="239">
        <v>39</v>
      </c>
      <c r="E177" s="31">
        <f t="shared" si="8"/>
        <v>55.71</v>
      </c>
      <c r="F177" s="93">
        <f t="shared" si="13"/>
        <v>2</v>
      </c>
      <c r="G177" s="31" t="str">
        <f t="shared" si="14"/>
        <v>N</v>
      </c>
      <c r="L177" s="111"/>
    </row>
    <row r="178" spans="1:12" s="70" customFormat="1" x14ac:dyDescent="0.25">
      <c r="A178" s="233">
        <v>164</v>
      </c>
      <c r="B178" s="215">
        <v>2200820100161</v>
      </c>
      <c r="C178" s="216" t="s">
        <v>278</v>
      </c>
      <c r="D178" s="239">
        <v>17</v>
      </c>
      <c r="E178" s="31">
        <f t="shared" si="8"/>
        <v>24.29</v>
      </c>
      <c r="F178" s="93">
        <f t="shared" si="13"/>
        <v>1</v>
      </c>
      <c r="G178" s="31" t="str">
        <f t="shared" si="14"/>
        <v>N</v>
      </c>
      <c r="L178" s="111"/>
    </row>
    <row r="179" spans="1:12" s="70" customFormat="1" x14ac:dyDescent="0.25">
      <c r="A179" s="233">
        <v>165</v>
      </c>
      <c r="B179" s="215">
        <v>2200820100162</v>
      </c>
      <c r="C179" s="216" t="s">
        <v>279</v>
      </c>
      <c r="D179" s="239">
        <v>26</v>
      </c>
      <c r="E179" s="31">
        <f t="shared" si="8"/>
        <v>37.14</v>
      </c>
      <c r="F179" s="93">
        <f t="shared" si="13"/>
        <v>1</v>
      </c>
      <c r="G179" s="31" t="str">
        <f t="shared" si="14"/>
        <v>N</v>
      </c>
      <c r="L179" s="111"/>
    </row>
    <row r="180" spans="1:12" s="70" customFormat="1" x14ac:dyDescent="0.25">
      <c r="A180" s="233">
        <v>166</v>
      </c>
      <c r="B180" s="215">
        <v>2200820100163</v>
      </c>
      <c r="C180" s="216" t="s">
        <v>280</v>
      </c>
      <c r="D180" s="239">
        <v>51</v>
      </c>
      <c r="E180" s="31">
        <f t="shared" si="8"/>
        <v>72.86</v>
      </c>
      <c r="F180" s="93">
        <f t="shared" si="13"/>
        <v>3</v>
      </c>
      <c r="G180" s="31" t="str">
        <f t="shared" si="14"/>
        <v>Y</v>
      </c>
      <c r="L180" s="111"/>
    </row>
    <row r="181" spans="1:12" s="70" customFormat="1" x14ac:dyDescent="0.25">
      <c r="A181" s="233">
        <v>167</v>
      </c>
      <c r="B181" s="215">
        <v>2200820100164</v>
      </c>
      <c r="C181" s="216" t="s">
        <v>281</v>
      </c>
      <c r="D181" s="239">
        <v>32</v>
      </c>
      <c r="E181" s="31">
        <f t="shared" si="8"/>
        <v>45.71</v>
      </c>
      <c r="F181" s="93">
        <f t="shared" si="13"/>
        <v>2</v>
      </c>
      <c r="G181" s="31" t="str">
        <f t="shared" si="14"/>
        <v>N</v>
      </c>
      <c r="L181" s="111"/>
    </row>
    <row r="182" spans="1:12" s="70" customFormat="1" x14ac:dyDescent="0.25">
      <c r="A182" s="233">
        <v>168</v>
      </c>
      <c r="B182" s="215">
        <v>2200820100165</v>
      </c>
      <c r="C182" s="216" t="s">
        <v>282</v>
      </c>
      <c r="D182" s="239">
        <v>21</v>
      </c>
      <c r="E182" s="31">
        <f t="shared" si="8"/>
        <v>30</v>
      </c>
      <c r="F182" s="93">
        <f t="shared" si="13"/>
        <v>1</v>
      </c>
      <c r="G182" s="31" t="str">
        <f t="shared" si="14"/>
        <v>N</v>
      </c>
      <c r="L182" s="111"/>
    </row>
    <row r="183" spans="1:12" s="70" customFormat="1" x14ac:dyDescent="0.25">
      <c r="A183" s="233">
        <v>169</v>
      </c>
      <c r="B183" s="215">
        <v>2200820100166</v>
      </c>
      <c r="C183" s="216" t="s">
        <v>283</v>
      </c>
      <c r="D183" s="239">
        <v>28</v>
      </c>
      <c r="E183" s="31">
        <f t="shared" si="8"/>
        <v>40</v>
      </c>
      <c r="F183" s="93">
        <f t="shared" ref="F183:F205" si="15">IF(E183&gt;=60,3,IF(E183&gt;=40,2,1))</f>
        <v>2</v>
      </c>
      <c r="G183" s="31" t="str">
        <f t="shared" ref="G183:G205" si="16">IF(F183=3,"Y","N")</f>
        <v>N</v>
      </c>
      <c r="L183" s="111"/>
    </row>
    <row r="184" spans="1:12" s="70" customFormat="1" x14ac:dyDescent="0.25">
      <c r="A184" s="233">
        <v>170</v>
      </c>
      <c r="B184" s="215">
        <v>2200820100167</v>
      </c>
      <c r="C184" s="216" t="s">
        <v>284</v>
      </c>
      <c r="D184" s="239">
        <v>38</v>
      </c>
      <c r="E184" s="31">
        <f t="shared" si="8"/>
        <v>54.29</v>
      </c>
      <c r="F184" s="93">
        <f t="shared" si="15"/>
        <v>2</v>
      </c>
      <c r="G184" s="31" t="str">
        <f t="shared" si="16"/>
        <v>N</v>
      </c>
      <c r="L184" s="111"/>
    </row>
    <row r="185" spans="1:12" s="70" customFormat="1" x14ac:dyDescent="0.25">
      <c r="A185" s="233">
        <v>171</v>
      </c>
      <c r="B185" s="215">
        <v>2200820100168</v>
      </c>
      <c r="C185" s="216" t="s">
        <v>285</v>
      </c>
      <c r="D185" s="239">
        <v>16</v>
      </c>
      <c r="E185" s="31">
        <f t="shared" si="8"/>
        <v>22.86</v>
      </c>
      <c r="F185" s="93">
        <f t="shared" si="15"/>
        <v>1</v>
      </c>
      <c r="G185" s="31" t="str">
        <f t="shared" si="16"/>
        <v>N</v>
      </c>
      <c r="L185" s="111"/>
    </row>
    <row r="186" spans="1:12" s="70" customFormat="1" x14ac:dyDescent="0.25">
      <c r="A186" s="233">
        <v>172</v>
      </c>
      <c r="B186" s="215">
        <v>2200820100169</v>
      </c>
      <c r="C186" s="216" t="s">
        <v>286</v>
      </c>
      <c r="D186" s="239">
        <v>35</v>
      </c>
      <c r="E186" s="31">
        <f t="shared" si="8"/>
        <v>50</v>
      </c>
      <c r="F186" s="93">
        <f t="shared" si="15"/>
        <v>2</v>
      </c>
      <c r="G186" s="31" t="str">
        <f t="shared" si="16"/>
        <v>N</v>
      </c>
      <c r="L186" s="111"/>
    </row>
    <row r="187" spans="1:12" s="70" customFormat="1" x14ac:dyDescent="0.25">
      <c r="A187" s="233">
        <v>173</v>
      </c>
      <c r="B187" s="215">
        <v>2200820100170</v>
      </c>
      <c r="C187" s="216" t="s">
        <v>287</v>
      </c>
      <c r="D187" s="239">
        <v>21</v>
      </c>
      <c r="E187" s="31">
        <f t="shared" si="8"/>
        <v>30</v>
      </c>
      <c r="F187" s="93">
        <f t="shared" si="15"/>
        <v>1</v>
      </c>
      <c r="G187" s="31" t="str">
        <f t="shared" si="16"/>
        <v>N</v>
      </c>
      <c r="L187" s="111"/>
    </row>
    <row r="188" spans="1:12" s="70" customFormat="1" x14ac:dyDescent="0.25">
      <c r="A188" s="233">
        <v>174</v>
      </c>
      <c r="B188" s="215">
        <v>2200820100171</v>
      </c>
      <c r="C188" s="216" t="s">
        <v>288</v>
      </c>
      <c r="D188" s="241">
        <v>29</v>
      </c>
      <c r="E188" s="31">
        <f t="shared" si="8"/>
        <v>41.43</v>
      </c>
      <c r="F188" s="93">
        <f t="shared" si="15"/>
        <v>2</v>
      </c>
      <c r="G188" s="31" t="str">
        <f t="shared" si="16"/>
        <v>N</v>
      </c>
      <c r="L188" s="111"/>
    </row>
    <row r="189" spans="1:12" s="70" customFormat="1" x14ac:dyDescent="0.25">
      <c r="A189" s="233">
        <v>175</v>
      </c>
      <c r="B189" s="215">
        <v>2200820100172</v>
      </c>
      <c r="C189" s="216" t="s">
        <v>289</v>
      </c>
      <c r="D189" s="239">
        <v>54</v>
      </c>
      <c r="E189" s="31">
        <f t="shared" si="8"/>
        <v>77.14</v>
      </c>
      <c r="F189" s="93">
        <f t="shared" si="15"/>
        <v>3</v>
      </c>
      <c r="G189" s="31" t="str">
        <f t="shared" si="16"/>
        <v>Y</v>
      </c>
      <c r="L189" s="111"/>
    </row>
    <row r="190" spans="1:12" s="70" customFormat="1" x14ac:dyDescent="0.25">
      <c r="A190" s="233">
        <v>176</v>
      </c>
      <c r="B190" s="215">
        <v>2200820100173</v>
      </c>
      <c r="C190" s="216" t="s">
        <v>290</v>
      </c>
      <c r="D190" s="241">
        <v>29</v>
      </c>
      <c r="E190" s="31">
        <f t="shared" si="8"/>
        <v>41.43</v>
      </c>
      <c r="F190" s="93">
        <f t="shared" si="15"/>
        <v>2</v>
      </c>
      <c r="G190" s="31" t="str">
        <f t="shared" si="16"/>
        <v>N</v>
      </c>
      <c r="L190" s="111"/>
    </row>
    <row r="191" spans="1:12" s="70" customFormat="1" x14ac:dyDescent="0.25">
      <c r="A191" s="233">
        <v>177</v>
      </c>
      <c r="B191" s="215">
        <v>2200820100174</v>
      </c>
      <c r="C191" s="216" t="s">
        <v>291</v>
      </c>
      <c r="D191" s="241">
        <v>39</v>
      </c>
      <c r="E191" s="31">
        <f t="shared" si="8"/>
        <v>55.71</v>
      </c>
      <c r="F191" s="93">
        <f t="shared" si="15"/>
        <v>2</v>
      </c>
      <c r="G191" s="31" t="str">
        <f t="shared" si="16"/>
        <v>N</v>
      </c>
      <c r="L191" s="111"/>
    </row>
    <row r="192" spans="1:12" s="70" customFormat="1" x14ac:dyDescent="0.25">
      <c r="A192" s="233">
        <v>178</v>
      </c>
      <c r="B192" s="215">
        <v>2200820100175</v>
      </c>
      <c r="C192" s="216" t="s">
        <v>292</v>
      </c>
      <c r="D192" s="241">
        <v>31</v>
      </c>
      <c r="E192" s="31">
        <f t="shared" si="8"/>
        <v>44.29</v>
      </c>
      <c r="F192" s="93">
        <f t="shared" si="15"/>
        <v>2</v>
      </c>
      <c r="G192" s="31" t="str">
        <f t="shared" si="16"/>
        <v>N</v>
      </c>
      <c r="L192" s="111"/>
    </row>
    <row r="193" spans="1:12" s="70" customFormat="1" x14ac:dyDescent="0.25">
      <c r="A193" s="233">
        <v>179</v>
      </c>
      <c r="B193" s="215">
        <v>2200820100176</v>
      </c>
      <c r="C193" s="216" t="s">
        <v>293</v>
      </c>
      <c r="D193" s="241">
        <v>14</v>
      </c>
      <c r="E193" s="31">
        <f t="shared" si="8"/>
        <v>20</v>
      </c>
      <c r="F193" s="93">
        <f t="shared" si="15"/>
        <v>1</v>
      </c>
      <c r="G193" s="31" t="str">
        <f t="shared" si="16"/>
        <v>N</v>
      </c>
      <c r="L193" s="111"/>
    </row>
    <row r="194" spans="1:12" s="70" customFormat="1" x14ac:dyDescent="0.25">
      <c r="A194" s="233">
        <v>180</v>
      </c>
      <c r="B194" s="215">
        <v>2200820100177</v>
      </c>
      <c r="C194" s="216" t="s">
        <v>294</v>
      </c>
      <c r="D194" s="241">
        <v>15</v>
      </c>
      <c r="E194" s="31">
        <f t="shared" si="8"/>
        <v>21.43</v>
      </c>
      <c r="F194" s="93">
        <f t="shared" si="15"/>
        <v>1</v>
      </c>
      <c r="G194" s="31" t="str">
        <f t="shared" si="16"/>
        <v>N</v>
      </c>
      <c r="L194" s="111"/>
    </row>
    <row r="195" spans="1:12" s="70" customFormat="1" x14ac:dyDescent="0.25">
      <c r="A195" s="233">
        <v>181</v>
      </c>
      <c r="B195" s="215">
        <v>2200820100178</v>
      </c>
      <c r="C195" s="216" t="s">
        <v>295</v>
      </c>
      <c r="D195" s="241">
        <v>14</v>
      </c>
      <c r="E195" s="31">
        <f t="shared" si="8"/>
        <v>20</v>
      </c>
      <c r="F195" s="93">
        <f t="shared" si="15"/>
        <v>1</v>
      </c>
      <c r="G195" s="31" t="str">
        <f t="shared" si="16"/>
        <v>N</v>
      </c>
      <c r="L195" s="111"/>
    </row>
    <row r="196" spans="1:12" s="70" customFormat="1" x14ac:dyDescent="0.25">
      <c r="A196" s="233">
        <v>182</v>
      </c>
      <c r="B196" s="215">
        <v>2200820100179</v>
      </c>
      <c r="C196" s="216" t="s">
        <v>296</v>
      </c>
      <c r="D196" s="241">
        <v>21</v>
      </c>
      <c r="E196" s="31">
        <f t="shared" si="8"/>
        <v>30</v>
      </c>
      <c r="F196" s="93">
        <f t="shared" si="15"/>
        <v>1</v>
      </c>
      <c r="G196" s="31" t="str">
        <f t="shared" si="16"/>
        <v>N</v>
      </c>
      <c r="L196" s="111"/>
    </row>
    <row r="197" spans="1:12" s="70" customFormat="1" x14ac:dyDescent="0.25">
      <c r="A197" s="233">
        <v>183</v>
      </c>
      <c r="B197" s="215">
        <v>2200820100180</v>
      </c>
      <c r="C197" s="216" t="s">
        <v>297</v>
      </c>
      <c r="D197" s="241">
        <v>28</v>
      </c>
      <c r="E197" s="31">
        <f t="shared" si="8"/>
        <v>40</v>
      </c>
      <c r="F197" s="93">
        <f t="shared" si="15"/>
        <v>2</v>
      </c>
      <c r="G197" s="31" t="str">
        <f t="shared" si="16"/>
        <v>N</v>
      </c>
      <c r="L197" s="111"/>
    </row>
    <row r="198" spans="1:12" s="70" customFormat="1" x14ac:dyDescent="0.25">
      <c r="A198" s="233">
        <v>184</v>
      </c>
      <c r="B198" s="215">
        <v>2200820100181</v>
      </c>
      <c r="C198" s="216" t="s">
        <v>298</v>
      </c>
      <c r="D198" s="241">
        <v>51</v>
      </c>
      <c r="E198" s="31">
        <f t="shared" si="8"/>
        <v>72.86</v>
      </c>
      <c r="F198" s="93">
        <f t="shared" si="15"/>
        <v>3</v>
      </c>
      <c r="G198" s="31" t="str">
        <f t="shared" si="16"/>
        <v>Y</v>
      </c>
      <c r="L198" s="111"/>
    </row>
    <row r="199" spans="1:12" s="70" customFormat="1" x14ac:dyDescent="0.25">
      <c r="A199" s="233">
        <v>185</v>
      </c>
      <c r="B199" s="215">
        <v>2200820100182</v>
      </c>
      <c r="C199" s="216" t="s">
        <v>299</v>
      </c>
      <c r="D199" s="241">
        <v>25</v>
      </c>
      <c r="E199" s="31">
        <f t="shared" si="8"/>
        <v>35.71</v>
      </c>
      <c r="F199" s="93">
        <f t="shared" si="15"/>
        <v>1</v>
      </c>
      <c r="G199" s="31" t="str">
        <f t="shared" si="16"/>
        <v>N</v>
      </c>
      <c r="L199" s="111"/>
    </row>
    <row r="200" spans="1:12" s="70" customFormat="1" x14ac:dyDescent="0.25">
      <c r="A200" s="233">
        <v>186</v>
      </c>
      <c r="B200" s="215">
        <v>2200820100183</v>
      </c>
      <c r="C200" s="216" t="s">
        <v>300</v>
      </c>
      <c r="D200" s="241">
        <v>21</v>
      </c>
      <c r="E200" s="31">
        <f t="shared" si="8"/>
        <v>30</v>
      </c>
      <c r="F200" s="93">
        <f t="shared" si="15"/>
        <v>1</v>
      </c>
      <c r="G200" s="31" t="str">
        <f t="shared" si="16"/>
        <v>N</v>
      </c>
      <c r="L200" s="111"/>
    </row>
    <row r="201" spans="1:12" s="70" customFormat="1" x14ac:dyDescent="0.25">
      <c r="A201" s="233">
        <v>187</v>
      </c>
      <c r="B201" s="215">
        <v>2200820100184</v>
      </c>
      <c r="C201" s="216" t="s">
        <v>301</v>
      </c>
      <c r="D201" s="241">
        <v>38</v>
      </c>
      <c r="E201" s="31">
        <f t="shared" si="8"/>
        <v>54.29</v>
      </c>
      <c r="F201" s="93">
        <f t="shared" si="15"/>
        <v>2</v>
      </c>
      <c r="G201" s="31" t="str">
        <f t="shared" si="16"/>
        <v>N</v>
      </c>
      <c r="L201" s="111"/>
    </row>
    <row r="202" spans="1:12" s="70" customFormat="1" x14ac:dyDescent="0.25">
      <c r="A202" s="233">
        <v>188</v>
      </c>
      <c r="B202" s="215">
        <v>2200820100185</v>
      </c>
      <c r="C202" s="216" t="s">
        <v>302</v>
      </c>
      <c r="D202" s="241">
        <v>22</v>
      </c>
      <c r="E202" s="31">
        <f t="shared" si="8"/>
        <v>31.43</v>
      </c>
      <c r="F202" s="93">
        <f t="shared" si="15"/>
        <v>1</v>
      </c>
      <c r="G202" s="31" t="str">
        <f t="shared" si="16"/>
        <v>N</v>
      </c>
      <c r="L202" s="111"/>
    </row>
    <row r="203" spans="1:12" s="70" customFormat="1" x14ac:dyDescent="0.25">
      <c r="A203" s="233">
        <v>189</v>
      </c>
      <c r="B203" s="215">
        <v>2200820100187</v>
      </c>
      <c r="C203" s="216" t="s">
        <v>303</v>
      </c>
      <c r="D203" s="241">
        <v>14</v>
      </c>
      <c r="E203" s="31">
        <f t="shared" si="8"/>
        <v>20</v>
      </c>
      <c r="F203" s="93">
        <f t="shared" si="15"/>
        <v>1</v>
      </c>
      <c r="G203" s="31" t="str">
        <f t="shared" si="16"/>
        <v>N</v>
      </c>
      <c r="L203" s="111"/>
    </row>
    <row r="204" spans="1:12" s="70" customFormat="1" x14ac:dyDescent="0.25">
      <c r="A204" s="233">
        <v>190</v>
      </c>
      <c r="B204" s="215">
        <v>2100820100100</v>
      </c>
      <c r="C204" s="216" t="s">
        <v>304</v>
      </c>
      <c r="D204" s="242">
        <v>21</v>
      </c>
      <c r="E204" s="31">
        <f t="shared" si="8"/>
        <v>30</v>
      </c>
      <c r="F204" s="93">
        <f t="shared" si="15"/>
        <v>1</v>
      </c>
      <c r="G204" s="31" t="str">
        <f t="shared" si="16"/>
        <v>N</v>
      </c>
      <c r="L204" s="111"/>
    </row>
    <row r="205" spans="1:12" s="70" customFormat="1" x14ac:dyDescent="0.25">
      <c r="A205" s="233">
        <v>191</v>
      </c>
      <c r="B205" s="215">
        <v>2100820100160</v>
      </c>
      <c r="C205" s="216" t="s">
        <v>178</v>
      </c>
      <c r="D205" s="242">
        <v>40</v>
      </c>
      <c r="E205" s="31">
        <f t="shared" si="8"/>
        <v>57.14</v>
      </c>
      <c r="F205" s="93">
        <f t="shared" si="15"/>
        <v>2</v>
      </c>
      <c r="G205" s="31" t="str">
        <f t="shared" si="16"/>
        <v>N</v>
      </c>
      <c r="L205" s="111"/>
    </row>
    <row r="206" spans="1:12" s="70" customFormat="1" x14ac:dyDescent="0.25">
      <c r="A206" s="233">
        <v>192</v>
      </c>
      <c r="B206" s="215">
        <v>2200820109015</v>
      </c>
      <c r="C206" s="216" t="s">
        <v>176</v>
      </c>
      <c r="D206" s="242">
        <v>24</v>
      </c>
      <c r="E206" s="31">
        <f t="shared" si="8"/>
        <v>34.29</v>
      </c>
      <c r="F206" s="93">
        <f t="shared" si="13"/>
        <v>1</v>
      </c>
      <c r="G206" s="31" t="str">
        <f t="shared" si="14"/>
        <v>N</v>
      </c>
      <c r="L206" s="111"/>
    </row>
    <row r="207" spans="1:12" s="70" customFormat="1" x14ac:dyDescent="0.25">
      <c r="A207" s="233">
        <v>193</v>
      </c>
      <c r="B207" s="215">
        <v>2200820109016</v>
      </c>
      <c r="C207" s="216" t="s">
        <v>177</v>
      </c>
      <c r="D207" s="242">
        <v>18</v>
      </c>
      <c r="E207" s="31">
        <f t="shared" ref="E207" si="17">ROUND((D207/D$14)*100,2)</f>
        <v>25.71</v>
      </c>
      <c r="F207" s="93">
        <f t="shared" si="13"/>
        <v>1</v>
      </c>
      <c r="G207" s="31" t="str">
        <f t="shared" si="14"/>
        <v>N</v>
      </c>
      <c r="L207" s="111"/>
    </row>
    <row r="208" spans="1:12" x14ac:dyDescent="0.25">
      <c r="A208" s="179"/>
      <c r="B208" s="179"/>
      <c r="C208" s="179"/>
      <c r="D208" s="179"/>
      <c r="E208" s="179"/>
      <c r="F208" s="179"/>
      <c r="G208" s="179"/>
    </row>
    <row r="209" spans="1:11" x14ac:dyDescent="0.25">
      <c r="C209" s="180" t="s">
        <v>108</v>
      </c>
      <c r="D209" s="181"/>
      <c r="E209" s="25">
        <v>3</v>
      </c>
      <c r="F209" s="26">
        <f>COUNTIF(F15:F207,3)</f>
        <v>35</v>
      </c>
    </row>
    <row r="210" spans="1:11" x14ac:dyDescent="0.25">
      <c r="C210" s="182"/>
      <c r="D210" s="183"/>
      <c r="E210" s="27">
        <v>2</v>
      </c>
      <c r="F210" s="26">
        <f>COUNTIF(F15:F207,2)</f>
        <v>67</v>
      </c>
    </row>
    <row r="211" spans="1:11" x14ac:dyDescent="0.25">
      <c r="C211" s="184"/>
      <c r="D211" s="185"/>
      <c r="E211" s="27">
        <v>1</v>
      </c>
      <c r="F211" s="26">
        <f>COUNTIF(F15:F207,1)</f>
        <v>91</v>
      </c>
    </row>
    <row r="212" spans="1:11" x14ac:dyDescent="0.25">
      <c r="C212" s="186" t="s">
        <v>109</v>
      </c>
      <c r="D212" s="186"/>
      <c r="E212" s="186"/>
      <c r="F212" s="22">
        <f>ROUND((F209*3+F210*2+F211*1)/SUM(F209:F211),2)</f>
        <v>1.71</v>
      </c>
    </row>
    <row r="217" spans="1:11" ht="30.75" customHeight="1" x14ac:dyDescent="0.25">
      <c r="A217" s="13" t="s">
        <v>0</v>
      </c>
      <c r="B217" s="13" t="s">
        <v>25</v>
      </c>
      <c r="C217" s="127" t="s">
        <v>148</v>
      </c>
      <c r="D217" s="178"/>
      <c r="E217" s="178"/>
      <c r="F217" s="178"/>
      <c r="G217" s="128"/>
      <c r="H217" s="122" t="s">
        <v>113</v>
      </c>
      <c r="I217" s="122"/>
      <c r="J217" s="122"/>
      <c r="K217" s="122"/>
    </row>
    <row r="218" spans="1:11" x14ac:dyDescent="0.25">
      <c r="A218" s="143" t="str">
        <f>B3</f>
        <v>BCS301</v>
      </c>
      <c r="B218" s="13" t="s">
        <v>26</v>
      </c>
      <c r="C218" s="187">
        <f>ROUND((F209/Process!C$9)*100,2)</f>
        <v>18.13</v>
      </c>
      <c r="D218" s="188"/>
      <c r="E218" s="188"/>
      <c r="F218" s="188"/>
      <c r="G218" s="189"/>
      <c r="H218" s="190">
        <f>ROUND((C218/100)*3,2)</f>
        <v>0.54</v>
      </c>
      <c r="I218" s="190"/>
      <c r="J218" s="190"/>
      <c r="K218" s="190"/>
    </row>
    <row r="219" spans="1:11" x14ac:dyDescent="0.25">
      <c r="A219" s="144"/>
      <c r="B219" s="13" t="s">
        <v>27</v>
      </c>
      <c r="C219" s="187">
        <f>ROUND((F209/Process!C$9)*100,2)</f>
        <v>18.13</v>
      </c>
      <c r="D219" s="188"/>
      <c r="E219" s="188"/>
      <c r="F219" s="188"/>
      <c r="G219" s="189"/>
      <c r="H219" s="190">
        <f>ROUND((C219/100)*3,2)</f>
        <v>0.54</v>
      </c>
      <c r="I219" s="190"/>
      <c r="J219" s="190"/>
      <c r="K219" s="190"/>
    </row>
    <row r="220" spans="1:11" x14ac:dyDescent="0.25">
      <c r="A220" s="144"/>
      <c r="B220" s="13" t="s">
        <v>28</v>
      </c>
      <c r="C220" s="187">
        <f>ROUND((F209/Process!C$9)*100,2)</f>
        <v>18.13</v>
      </c>
      <c r="D220" s="188"/>
      <c r="E220" s="188"/>
      <c r="F220" s="188"/>
      <c r="G220" s="189"/>
      <c r="H220" s="190">
        <f>ROUND((C220/100)*3,2)</f>
        <v>0.54</v>
      </c>
      <c r="I220" s="190"/>
      <c r="J220" s="190"/>
      <c r="K220" s="190"/>
    </row>
    <row r="221" spans="1:11" x14ac:dyDescent="0.25">
      <c r="A221" s="144"/>
      <c r="B221" s="13" t="s">
        <v>29</v>
      </c>
      <c r="C221" s="187">
        <f>ROUND((F209/Process!C$9)*100,2)</f>
        <v>18.13</v>
      </c>
      <c r="D221" s="188"/>
      <c r="E221" s="188"/>
      <c r="F221" s="188"/>
      <c r="G221" s="189"/>
      <c r="H221" s="190">
        <f>ROUND((C221/100)*3,2)</f>
        <v>0.54</v>
      </c>
      <c r="I221" s="190"/>
      <c r="J221" s="190"/>
      <c r="K221" s="190"/>
    </row>
    <row r="222" spans="1:11" x14ac:dyDescent="0.25">
      <c r="A222" s="145"/>
      <c r="B222" s="13" t="s">
        <v>30</v>
      </c>
      <c r="C222" s="187">
        <f>ROUND((F209/Process!C$9)*100,2)</f>
        <v>18.13</v>
      </c>
      <c r="D222" s="188"/>
      <c r="E222" s="188"/>
      <c r="F222" s="188"/>
      <c r="G222" s="189"/>
      <c r="H222" s="190">
        <f>ROUND((C222/100)*3,2)</f>
        <v>0.54</v>
      </c>
      <c r="I222" s="190"/>
      <c r="J222" s="190"/>
      <c r="K222" s="190"/>
    </row>
  </sheetData>
  <mergeCells count="24">
    <mergeCell ref="A218:A222"/>
    <mergeCell ref="C218:G218"/>
    <mergeCell ref="H218:K218"/>
    <mergeCell ref="C219:G219"/>
    <mergeCell ref="H219:K219"/>
    <mergeCell ref="C222:G222"/>
    <mergeCell ref="H222:K222"/>
    <mergeCell ref="C220:G220"/>
    <mergeCell ref="H220:K220"/>
    <mergeCell ref="C221:G221"/>
    <mergeCell ref="H221:K221"/>
    <mergeCell ref="C217:G217"/>
    <mergeCell ref="H217:K217"/>
    <mergeCell ref="B7:G7"/>
    <mergeCell ref="B2:G2"/>
    <mergeCell ref="B3:G3"/>
    <mergeCell ref="B4:G4"/>
    <mergeCell ref="B5:G5"/>
    <mergeCell ref="B6:G6"/>
    <mergeCell ref="D13:G13"/>
    <mergeCell ref="A208:G208"/>
    <mergeCell ref="B10:L10"/>
    <mergeCell ref="C209:D211"/>
    <mergeCell ref="C212:E212"/>
  </mergeCells>
  <conditionalFormatting sqref="D81:D82">
    <cfRule type="cellIs" dxfId="4" priority="5" operator="equal">
      <formula>"F"</formula>
    </cfRule>
  </conditionalFormatting>
  <conditionalFormatting sqref="D15:D77">
    <cfRule type="cellIs" dxfId="3" priority="4" operator="equal">
      <formula>"F"</formula>
    </cfRule>
  </conditionalFormatting>
  <conditionalFormatting sqref="D15:D77">
    <cfRule type="containsText" dxfId="2" priority="3" operator="containsText" text="F">
      <formula>NOT(ISERROR(SEARCH("F",D15)))</formula>
    </cfRule>
  </conditionalFormatting>
  <conditionalFormatting sqref="D78:D80">
    <cfRule type="containsText" dxfId="1" priority="2" operator="containsText" text="F">
      <formula>NOT(ISERROR(SEARCH("F",D78)))</formula>
    </cfRule>
  </conditionalFormatting>
  <conditionalFormatting sqref="D151:D203">
    <cfRule type="cellIs" dxfId="0" priority="1" operator="equal">
      <formula>"F"</formula>
    </cfRule>
  </conditionalFormatting>
  <printOptions verticalCentered="1"/>
  <pageMargins left="0.70866141732283472" right="0.70866141732283472" top="0.74803149606299213" bottom="0.55118110236220474" header="0.31496062992125984"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G223"/>
  <sheetViews>
    <sheetView topLeftCell="A197" zoomScaleNormal="100" workbookViewId="0">
      <selection activeCell="C213" sqref="C213"/>
    </sheetView>
  </sheetViews>
  <sheetFormatPr defaultRowHeight="15" x14ac:dyDescent="0.25"/>
  <cols>
    <col min="1" max="1" width="12.85546875" bestFit="1" customWidth="1"/>
    <col min="2" max="2" width="17.42578125" customWidth="1"/>
    <col min="3" max="3" width="24" bestFit="1" customWidth="1"/>
    <col min="4" max="8" width="3.85546875" bestFit="1" customWidth="1"/>
    <col min="9" max="9" width="5.28515625" customWidth="1"/>
    <col min="10" max="11" width="3.85546875" bestFit="1" customWidth="1"/>
    <col min="12" max="12" width="3.85546875" customWidth="1"/>
    <col min="13" max="14" width="3.85546875" bestFit="1" customWidth="1"/>
    <col min="15" max="15" width="3.7109375" bestFit="1" customWidth="1"/>
    <col min="16" max="16" width="3.85546875" bestFit="1" customWidth="1"/>
    <col min="17" max="17" width="4.5703125" customWidth="1"/>
    <col min="18" max="19" width="3.85546875" bestFit="1" customWidth="1"/>
    <col min="20" max="20" width="3.7109375" bestFit="1" customWidth="1"/>
    <col min="21" max="21" width="4.140625" customWidth="1"/>
    <col min="22" max="26" width="3.85546875" bestFit="1" customWidth="1"/>
    <col min="27" max="27" width="3.85546875" customWidth="1"/>
    <col min="28" max="32" width="3.85546875" bestFit="1" customWidth="1"/>
    <col min="33" max="33" width="5.7109375" bestFit="1" customWidth="1"/>
    <col min="34" max="34" width="4.5703125" customWidth="1"/>
    <col min="35" max="35" width="5.7109375" customWidth="1"/>
    <col min="36" max="36" width="4" customWidth="1"/>
    <col min="37" max="37" width="5.7109375" bestFit="1" customWidth="1"/>
    <col min="38" max="38" width="5.85546875" customWidth="1"/>
    <col min="39" max="39" width="3.7109375" bestFit="1" customWidth="1"/>
    <col min="40" max="40" width="5.85546875" customWidth="1"/>
    <col min="41" max="41" width="5.28515625" customWidth="1"/>
    <col min="42" max="42" width="5.7109375" bestFit="1" customWidth="1"/>
    <col min="43" max="43" width="5.42578125" customWidth="1"/>
    <col min="44" max="44" width="3.7109375" bestFit="1" customWidth="1"/>
    <col min="45" max="45" width="6" customWidth="1"/>
    <col min="46" max="46" width="4" customWidth="1"/>
    <col min="47" max="47" width="5.7109375" bestFit="1" customWidth="1"/>
    <col min="48" max="48" width="5.42578125" customWidth="1"/>
    <col min="49" max="49" width="3.7109375" bestFit="1" customWidth="1"/>
    <col min="50" max="50" width="6" customWidth="1"/>
    <col min="51" max="51" width="4" customWidth="1"/>
    <col min="52" max="52" width="5.7109375" bestFit="1" customWidth="1"/>
    <col min="53" max="53" width="5.42578125" customWidth="1"/>
    <col min="54" max="54" width="3.7109375" bestFit="1" customWidth="1"/>
    <col min="55" max="55" width="6.140625" customWidth="1"/>
    <col min="56" max="56" width="4.7109375" customWidth="1"/>
    <col min="57" max="57" width="5.7109375" bestFit="1" customWidth="1"/>
    <col min="58" max="58" width="6.28515625" customWidth="1"/>
    <col min="59" max="59" width="3.7109375" bestFit="1" customWidth="1"/>
  </cols>
  <sheetData>
    <row r="2" spans="1:59" x14ac:dyDescent="0.25">
      <c r="A2" s="1" t="str">
        <f>Process!A2</f>
        <v>Course Name</v>
      </c>
      <c r="B2" s="115" t="str">
        <f>Process!B2</f>
        <v>Data Structure</v>
      </c>
      <c r="C2" s="115"/>
      <c r="D2" s="115"/>
      <c r="E2" s="115"/>
      <c r="F2" s="115"/>
      <c r="G2" s="115"/>
      <c r="P2" s="120" t="s">
        <v>162</v>
      </c>
      <c r="Q2" s="120"/>
      <c r="R2" s="120"/>
      <c r="S2" s="120"/>
      <c r="T2" s="120"/>
      <c r="U2" s="120"/>
      <c r="V2" s="120"/>
      <c r="W2" s="120"/>
      <c r="X2" s="120"/>
      <c r="Y2" s="120"/>
      <c r="Z2" s="120"/>
      <c r="AA2" s="120"/>
      <c r="AB2" s="120"/>
      <c r="AC2" s="120"/>
      <c r="AD2" s="120"/>
      <c r="AE2" s="120"/>
      <c r="AF2" s="120"/>
    </row>
    <row r="3" spans="1:59" x14ac:dyDescent="0.25">
      <c r="A3" s="1" t="str">
        <f>Process!A3</f>
        <v>Course Code</v>
      </c>
      <c r="B3" s="115" t="str">
        <f>Process!B3</f>
        <v>BCS301</v>
      </c>
      <c r="C3" s="115"/>
      <c r="D3" s="115"/>
      <c r="E3" s="115"/>
      <c r="F3" s="115"/>
      <c r="G3" s="115"/>
      <c r="P3" s="120"/>
      <c r="Q3" s="120"/>
      <c r="R3" s="120"/>
      <c r="S3" s="120"/>
      <c r="T3" s="120"/>
      <c r="U3" s="120"/>
      <c r="V3" s="120"/>
      <c r="W3" s="120"/>
      <c r="X3" s="120"/>
      <c r="Y3" s="120"/>
      <c r="Z3" s="120"/>
      <c r="AA3" s="120"/>
      <c r="AB3" s="120"/>
      <c r="AC3" s="120"/>
      <c r="AD3" s="120"/>
      <c r="AE3" s="120"/>
      <c r="AF3" s="120"/>
    </row>
    <row r="4" spans="1:59" x14ac:dyDescent="0.25">
      <c r="A4" s="1" t="str">
        <f>Process!A4</f>
        <v>Batch</v>
      </c>
      <c r="B4" s="115" t="str">
        <f>Process!B4</f>
        <v>2022 2026</v>
      </c>
      <c r="C4" s="115"/>
      <c r="D4" s="115"/>
      <c r="E4" s="115"/>
      <c r="F4" s="115"/>
      <c r="G4" s="115"/>
      <c r="P4" s="5" t="s">
        <v>79</v>
      </c>
      <c r="Q4" s="191" t="s">
        <v>156</v>
      </c>
      <c r="R4" s="191"/>
      <c r="S4" s="191"/>
      <c r="T4" s="191"/>
      <c r="U4" s="191"/>
      <c r="V4" s="191"/>
      <c r="W4" s="191"/>
      <c r="X4" s="191"/>
      <c r="Y4" s="191"/>
      <c r="Z4" s="191"/>
      <c r="AA4" s="191"/>
      <c r="AB4" s="191"/>
      <c r="AC4" s="191"/>
      <c r="AD4" s="191"/>
      <c r="AE4" s="191"/>
      <c r="AF4" s="191"/>
    </row>
    <row r="5" spans="1:59" x14ac:dyDescent="0.25">
      <c r="A5" s="1" t="str">
        <f>Process!A5</f>
        <v>Semester</v>
      </c>
      <c r="B5" s="115">
        <f>Process!B5</f>
        <v>3</v>
      </c>
      <c r="C5" s="115"/>
      <c r="D5" s="115"/>
      <c r="E5" s="115"/>
      <c r="F5" s="115"/>
      <c r="G5" s="115"/>
      <c r="P5" s="5" t="s">
        <v>80</v>
      </c>
      <c r="Q5" s="191" t="s">
        <v>161</v>
      </c>
      <c r="R5" s="191"/>
      <c r="S5" s="191"/>
      <c r="T5" s="191"/>
      <c r="U5" s="191"/>
      <c r="V5" s="191"/>
      <c r="W5" s="191"/>
      <c r="X5" s="191"/>
      <c r="Y5" s="191"/>
      <c r="Z5" s="191"/>
      <c r="AA5" s="191"/>
      <c r="AB5" s="191"/>
      <c r="AC5" s="191"/>
      <c r="AD5" s="191"/>
      <c r="AE5" s="191"/>
      <c r="AF5" s="191"/>
    </row>
    <row r="6" spans="1:59" x14ac:dyDescent="0.25">
      <c r="A6" s="1" t="str">
        <f>Process!A6</f>
        <v>Session</v>
      </c>
      <c r="B6" s="115" t="str">
        <f>Process!B6</f>
        <v>2023 2024</v>
      </c>
      <c r="C6" s="115"/>
      <c r="D6" s="115"/>
      <c r="E6" s="115"/>
      <c r="F6" s="115"/>
      <c r="G6" s="115"/>
      <c r="P6" s="5" t="s">
        <v>81</v>
      </c>
      <c r="Q6" s="191" t="s">
        <v>154</v>
      </c>
      <c r="R6" s="191"/>
      <c r="S6" s="191"/>
      <c r="T6" s="191"/>
      <c r="U6" s="191"/>
      <c r="V6" s="191"/>
      <c r="W6" s="191"/>
      <c r="X6" s="191"/>
      <c r="Y6" s="191"/>
      <c r="Z6" s="191"/>
      <c r="AA6" s="191"/>
      <c r="AB6" s="191"/>
      <c r="AC6" s="191"/>
      <c r="AD6" s="191"/>
      <c r="AE6" s="191"/>
      <c r="AF6" s="191"/>
    </row>
    <row r="7" spans="1:59" x14ac:dyDescent="0.25">
      <c r="A7" s="1" t="str">
        <f>Process!A7</f>
        <v>L:T:P</v>
      </c>
      <c r="B7" s="115" t="str">
        <f>Process!B7</f>
        <v>3.1.0</v>
      </c>
      <c r="C7" s="115"/>
      <c r="D7" s="115"/>
      <c r="E7" s="115"/>
      <c r="F7" s="115"/>
      <c r="G7" s="115"/>
      <c r="P7" s="5" t="s">
        <v>82</v>
      </c>
      <c r="Q7" s="191" t="s">
        <v>155</v>
      </c>
      <c r="R7" s="191"/>
      <c r="S7" s="191"/>
      <c r="T7" s="191"/>
      <c r="U7" s="191"/>
      <c r="V7" s="191"/>
      <c r="W7" s="191"/>
      <c r="X7" s="191"/>
      <c r="Y7" s="191"/>
      <c r="Z7" s="191"/>
      <c r="AA7" s="191"/>
      <c r="AB7" s="191"/>
      <c r="AC7" s="191"/>
      <c r="AD7" s="191"/>
      <c r="AE7" s="191"/>
      <c r="AF7" s="191"/>
    </row>
    <row r="8" spans="1:59" x14ac:dyDescent="0.25">
      <c r="P8" s="5" t="s">
        <v>83</v>
      </c>
      <c r="Q8" s="191" t="s">
        <v>157</v>
      </c>
      <c r="R8" s="191"/>
      <c r="S8" s="191"/>
      <c r="T8" s="191"/>
      <c r="U8" s="191"/>
      <c r="V8" s="191"/>
      <c r="W8" s="191"/>
      <c r="X8" s="191"/>
      <c r="Y8" s="191"/>
      <c r="Z8" s="191"/>
      <c r="AA8" s="191"/>
      <c r="AB8" s="191"/>
      <c r="AC8" s="191"/>
      <c r="AD8" s="191"/>
      <c r="AE8" s="191"/>
      <c r="AF8" s="191"/>
    </row>
    <row r="10" spans="1:59" ht="18.75" x14ac:dyDescent="0.3">
      <c r="B10" s="199" t="s">
        <v>19</v>
      </c>
      <c r="C10" s="199"/>
      <c r="D10" s="199"/>
      <c r="E10" s="199"/>
      <c r="F10" s="199"/>
      <c r="G10" s="199"/>
      <c r="H10" s="199"/>
      <c r="I10" s="199"/>
      <c r="J10" s="199"/>
      <c r="K10" s="199"/>
      <c r="L10" s="199"/>
    </row>
    <row r="11" spans="1:59" ht="18.75" x14ac:dyDescent="0.3">
      <c r="B11" s="32"/>
      <c r="C11" s="32"/>
      <c r="D11" s="32"/>
      <c r="E11" s="32"/>
      <c r="F11" s="32"/>
      <c r="G11" s="32"/>
      <c r="H11" s="32"/>
      <c r="I11" s="32"/>
      <c r="J11" s="32"/>
    </row>
    <row r="12" spans="1:59" x14ac:dyDescent="0.25">
      <c r="J12" s="8"/>
      <c r="K12" s="8"/>
      <c r="L12" s="8"/>
      <c r="M12" s="8"/>
      <c r="N12" s="8"/>
      <c r="O12" s="8"/>
      <c r="P12" s="8"/>
      <c r="Q12" s="8"/>
      <c r="R12" s="8"/>
      <c r="S12" s="8"/>
      <c r="T12" s="8"/>
      <c r="U12" s="8"/>
      <c r="V12" s="8"/>
      <c r="W12" s="8"/>
      <c r="X12" s="8"/>
      <c r="Y12" s="8"/>
      <c r="Z12" s="8"/>
      <c r="AA12" s="8"/>
      <c r="AB12" s="8"/>
      <c r="AC12" s="8"/>
      <c r="AD12" s="8"/>
      <c r="AE12" s="8"/>
      <c r="AF12" s="8"/>
      <c r="AG12" s="8"/>
      <c r="AH12" s="8"/>
      <c r="AI12" s="190" t="s">
        <v>26</v>
      </c>
      <c r="AJ12" s="190"/>
      <c r="AK12" s="190"/>
      <c r="AL12" s="190"/>
      <c r="AM12" s="190"/>
      <c r="AN12" s="190" t="s">
        <v>27</v>
      </c>
      <c r="AO12" s="190"/>
      <c r="AP12" s="190"/>
      <c r="AQ12" s="190"/>
      <c r="AR12" s="190"/>
      <c r="AS12" s="190" t="s">
        <v>28</v>
      </c>
      <c r="AT12" s="190"/>
      <c r="AU12" s="190"/>
      <c r="AV12" s="190"/>
      <c r="AW12" s="190"/>
      <c r="AX12" s="190" t="s">
        <v>29</v>
      </c>
      <c r="AY12" s="190"/>
      <c r="AZ12" s="190"/>
      <c r="BA12" s="190"/>
      <c r="BB12" s="190"/>
      <c r="BC12" s="190" t="s">
        <v>30</v>
      </c>
      <c r="BD12" s="190"/>
      <c r="BE12" s="190"/>
      <c r="BF12" s="190"/>
      <c r="BG12" s="190"/>
    </row>
    <row r="13" spans="1:59" ht="15" customHeight="1" x14ac:dyDescent="0.25">
      <c r="C13" s="16"/>
      <c r="D13" s="21" t="s">
        <v>26</v>
      </c>
      <c r="E13" s="21" t="s">
        <v>27</v>
      </c>
      <c r="F13" s="21" t="s">
        <v>28</v>
      </c>
      <c r="G13" s="21" t="s">
        <v>29</v>
      </c>
      <c r="H13" s="21" t="s">
        <v>30</v>
      </c>
      <c r="J13" s="52" t="s">
        <v>26</v>
      </c>
      <c r="K13" s="52" t="s">
        <v>27</v>
      </c>
      <c r="L13" s="52" t="s">
        <v>28</v>
      </c>
      <c r="M13" s="52" t="s">
        <v>29</v>
      </c>
      <c r="N13" s="52" t="s">
        <v>30</v>
      </c>
      <c r="P13" s="52" t="s">
        <v>26</v>
      </c>
      <c r="Q13" s="52" t="s">
        <v>27</v>
      </c>
      <c r="R13" s="52" t="s">
        <v>28</v>
      </c>
      <c r="S13" s="52" t="s">
        <v>29</v>
      </c>
      <c r="T13" s="52" t="s">
        <v>30</v>
      </c>
      <c r="V13" s="52" t="s">
        <v>26</v>
      </c>
      <c r="W13" s="52" t="s">
        <v>27</v>
      </c>
      <c r="X13" s="52" t="s">
        <v>28</v>
      </c>
      <c r="Y13" s="52" t="s">
        <v>29</v>
      </c>
      <c r="Z13" s="52" t="s">
        <v>30</v>
      </c>
      <c r="AB13" s="52" t="s">
        <v>26</v>
      </c>
      <c r="AC13" s="52" t="s">
        <v>27</v>
      </c>
      <c r="AD13" s="52" t="s">
        <v>28</v>
      </c>
      <c r="AE13" s="52" t="s">
        <v>29</v>
      </c>
      <c r="AF13" s="52" t="s">
        <v>30</v>
      </c>
      <c r="AI13" s="198" t="s">
        <v>116</v>
      </c>
      <c r="AJ13" s="195" t="s">
        <v>117</v>
      </c>
      <c r="AK13" s="195" t="s">
        <v>104</v>
      </c>
      <c r="AL13" s="195" t="s">
        <v>105</v>
      </c>
      <c r="AM13" s="195" t="s">
        <v>106</v>
      </c>
      <c r="AN13" s="195" t="s">
        <v>116</v>
      </c>
      <c r="AO13" s="195" t="s">
        <v>117</v>
      </c>
      <c r="AP13" s="195" t="s">
        <v>104</v>
      </c>
      <c r="AQ13" s="195" t="s">
        <v>105</v>
      </c>
      <c r="AR13" s="195" t="s">
        <v>106</v>
      </c>
      <c r="AS13" s="195" t="s">
        <v>116</v>
      </c>
      <c r="AT13" s="195" t="s">
        <v>117</v>
      </c>
      <c r="AU13" s="195" t="s">
        <v>104</v>
      </c>
      <c r="AV13" s="195" t="s">
        <v>105</v>
      </c>
      <c r="AW13" s="195" t="s">
        <v>106</v>
      </c>
      <c r="AX13" s="195" t="s">
        <v>116</v>
      </c>
      <c r="AY13" s="195" t="s">
        <v>117</v>
      </c>
      <c r="AZ13" s="195" t="s">
        <v>104</v>
      </c>
      <c r="BA13" s="195" t="s">
        <v>105</v>
      </c>
      <c r="BB13" s="195" t="s">
        <v>106</v>
      </c>
      <c r="BC13" s="195" t="s">
        <v>116</v>
      </c>
      <c r="BD13" s="195" t="s">
        <v>117</v>
      </c>
      <c r="BE13" s="195" t="s">
        <v>104</v>
      </c>
      <c r="BF13" s="195" t="s">
        <v>105</v>
      </c>
      <c r="BG13" s="195" t="s">
        <v>106</v>
      </c>
    </row>
    <row r="14" spans="1:59" ht="15" customHeight="1" x14ac:dyDescent="0.25">
      <c r="C14" s="17" t="s">
        <v>99</v>
      </c>
      <c r="D14" s="200" t="s">
        <v>79</v>
      </c>
      <c r="E14" s="201"/>
      <c r="F14" s="201"/>
      <c r="G14" s="201"/>
      <c r="H14" s="202"/>
      <c r="J14" s="200" t="s">
        <v>80</v>
      </c>
      <c r="K14" s="201"/>
      <c r="L14" s="201"/>
      <c r="M14" s="201"/>
      <c r="N14" s="202"/>
      <c r="P14" s="200" t="s">
        <v>81</v>
      </c>
      <c r="Q14" s="201"/>
      <c r="R14" s="201"/>
      <c r="S14" s="201"/>
      <c r="T14" s="202"/>
      <c r="V14" s="200" t="s">
        <v>82</v>
      </c>
      <c r="W14" s="201"/>
      <c r="X14" s="201"/>
      <c r="Y14" s="201"/>
      <c r="Z14" s="202"/>
      <c r="AB14" s="200" t="s">
        <v>83</v>
      </c>
      <c r="AC14" s="201"/>
      <c r="AD14" s="201"/>
      <c r="AE14" s="201"/>
      <c r="AF14" s="202"/>
      <c r="AI14" s="198"/>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row>
    <row r="15" spans="1:59" x14ac:dyDescent="0.25">
      <c r="A15" s="18" t="s">
        <v>100</v>
      </c>
      <c r="B15" s="19" t="s">
        <v>101</v>
      </c>
      <c r="C15" s="18" t="s">
        <v>115</v>
      </c>
      <c r="D15" s="19">
        <v>5</v>
      </c>
      <c r="E15" s="19">
        <v>5</v>
      </c>
      <c r="F15" s="19">
        <v>5</v>
      </c>
      <c r="G15" s="19">
        <v>5</v>
      </c>
      <c r="H15" s="19">
        <v>5</v>
      </c>
      <c r="J15" s="19">
        <v>5</v>
      </c>
      <c r="K15" s="19">
        <v>5</v>
      </c>
      <c r="L15" s="19">
        <v>5</v>
      </c>
      <c r="M15" s="19">
        <v>5</v>
      </c>
      <c r="N15" s="19">
        <v>5</v>
      </c>
      <c r="P15" s="19">
        <v>5</v>
      </c>
      <c r="Q15" s="19">
        <v>5</v>
      </c>
      <c r="R15" s="19">
        <v>5</v>
      </c>
      <c r="S15" s="19">
        <v>5</v>
      </c>
      <c r="T15" s="19">
        <v>5</v>
      </c>
      <c r="V15" s="19">
        <v>5</v>
      </c>
      <c r="W15" s="19">
        <v>5</v>
      </c>
      <c r="X15" s="19">
        <v>5</v>
      </c>
      <c r="Y15" s="19">
        <v>5</v>
      </c>
      <c r="Z15" s="19">
        <v>5</v>
      </c>
      <c r="AB15" s="19">
        <v>5</v>
      </c>
      <c r="AC15" s="19">
        <v>5</v>
      </c>
      <c r="AD15" s="19">
        <v>5</v>
      </c>
      <c r="AE15" s="19">
        <v>5</v>
      </c>
      <c r="AF15" s="19">
        <v>5</v>
      </c>
      <c r="AI15" s="198"/>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row>
    <row r="16" spans="1:59" s="70" customFormat="1" x14ac:dyDescent="0.25">
      <c r="A16" s="233">
        <v>1</v>
      </c>
      <c r="B16" s="215">
        <v>2200820100001</v>
      </c>
      <c r="C16" s="216" t="s">
        <v>309</v>
      </c>
      <c r="D16" s="95">
        <v>5</v>
      </c>
      <c r="E16" s="95">
        <v>5</v>
      </c>
      <c r="F16" s="95">
        <v>5</v>
      </c>
      <c r="G16" s="95">
        <v>4</v>
      </c>
      <c r="H16" s="95">
        <v>5</v>
      </c>
      <c r="J16" s="95">
        <v>5</v>
      </c>
      <c r="K16" s="95">
        <v>5</v>
      </c>
      <c r="L16" s="95">
        <v>1</v>
      </c>
      <c r="M16" s="95">
        <v>5</v>
      </c>
      <c r="N16" s="95">
        <v>5</v>
      </c>
      <c r="P16" s="95">
        <v>5</v>
      </c>
      <c r="Q16" s="95">
        <v>5</v>
      </c>
      <c r="R16" s="95">
        <v>1</v>
      </c>
      <c r="S16" s="95">
        <v>5</v>
      </c>
      <c r="T16" s="95">
        <v>5</v>
      </c>
      <c r="V16" s="95">
        <v>5</v>
      </c>
      <c r="W16" s="95">
        <v>2</v>
      </c>
      <c r="X16" s="95">
        <v>4</v>
      </c>
      <c r="Y16" s="95">
        <v>2</v>
      </c>
      <c r="Z16" s="95">
        <v>5</v>
      </c>
      <c r="AB16" s="95">
        <v>5</v>
      </c>
      <c r="AC16" s="95">
        <v>1</v>
      </c>
      <c r="AD16" s="95">
        <v>4</v>
      </c>
      <c r="AE16" s="95">
        <v>2</v>
      </c>
      <c r="AF16" s="95">
        <v>5</v>
      </c>
      <c r="AI16" s="113">
        <f>SUMIFS(D16:AF16,$D$13:$AF$13,"=CO1")</f>
        <v>25</v>
      </c>
      <c r="AJ16" s="113">
        <f>(SUMIFS($D$15:$AF$15,$D$13:$AF$13,"=CO1")-SUMIFS($D$15:$AF$15,$D$13:$AF$13,"=CO1",D16:AF16,""))</f>
        <v>25</v>
      </c>
      <c r="AK16" s="113">
        <f>IF(AJ16,ROUND((AI16/AJ16)*100,2),"")</f>
        <v>100</v>
      </c>
      <c r="AL16" s="113">
        <f>IF(AK16&gt;=60,3,IF(AK16&gt;=40,2,1))</f>
        <v>3</v>
      </c>
      <c r="AM16" s="113" t="str">
        <f>IF(AL16=3,"Y","N")</f>
        <v>Y</v>
      </c>
      <c r="AN16" s="113">
        <f>SUMIFS(D16:AF16,$D$13:$AF$13,"=CO2")</f>
        <v>18</v>
      </c>
      <c r="AO16" s="113">
        <f>(SUMIFS($D$15:$AF$15,$D$13:$AF$13,"=CO2")-SUMIFS($D$15:$AF$15,$D$13:$AF$13,"=CO2",D16:AF16,""))</f>
        <v>25</v>
      </c>
      <c r="AP16" s="113">
        <f>IF(AO16,ROUND((AN16/AO16)*100,2),"")</f>
        <v>72</v>
      </c>
      <c r="AQ16" s="113">
        <f>IF(AP16&gt;=60,3,IF(AP16&gt;=40,2,1))</f>
        <v>3</v>
      </c>
      <c r="AR16" s="113" t="str">
        <f>IF(AQ16=3,"Y","N")</f>
        <v>Y</v>
      </c>
      <c r="AS16" s="113">
        <f>SUMIFS(D16:AF16,$D$13:$AF$13,"=CO3")</f>
        <v>15</v>
      </c>
      <c r="AT16" s="113">
        <f>(SUMIFS($D$15:$AF$15,$D$13:$AF$13,"=CO3")-SUMIFS($D$15:$AF$15,$D$13:$AF$13,"=CO3",D16:AF16,""))</f>
        <v>25</v>
      </c>
      <c r="AU16" s="113">
        <f>IF(AT16,ROUND((AS16/AT16)*100,2),"")</f>
        <v>60</v>
      </c>
      <c r="AV16" s="113">
        <f>IF(AU16&gt;=60,3,IF(AU16&gt;=40,2,1))</f>
        <v>3</v>
      </c>
      <c r="AW16" s="113" t="str">
        <f>IF(AV16=3,"Y","N")</f>
        <v>Y</v>
      </c>
      <c r="AX16" s="113">
        <f>SUMIFS(D16:AF16,$D$13:$AF$13,"=CO4")</f>
        <v>18</v>
      </c>
      <c r="AY16" s="113">
        <f>(SUMIFS($D$15:$AF$15,$D$13:$AF$13,"=CO4")-SUMIFS($D$15:$AF$15,$D$13:$AF$13,"=CO4",D16:AF16,""))</f>
        <v>25</v>
      </c>
      <c r="AZ16" s="113">
        <f>IF(AY16,ROUND((AX16/AY16)*100,2),"")</f>
        <v>72</v>
      </c>
      <c r="BA16" s="113">
        <f>IF(AZ16&gt;=60,3,IF(AZ16&gt;=40,2,1))</f>
        <v>3</v>
      </c>
      <c r="BB16" s="113" t="str">
        <f>IF(BA16=3,"Y","N")</f>
        <v>Y</v>
      </c>
      <c r="BC16" s="113">
        <f>SUMIFS(D16:AF16,$D$13:$AF$13,"=CO5")</f>
        <v>25</v>
      </c>
      <c r="BD16" s="113">
        <f>(SUMIFS($D$15:$AF$15,$D$13:$AF$13,"=CO5")-SUMIFS($D$15:$AF$15,$D$13:$AF$13,"=CO5",D16:AF16,""))</f>
        <v>25</v>
      </c>
      <c r="BE16" s="113">
        <f>IF(BD16,ROUND((BC16/BD16)*100,2),"")</f>
        <v>100</v>
      </c>
      <c r="BF16" s="113">
        <f>IF(BE16&gt;=60,3,IF(BE16&gt;=40,2,1))</f>
        <v>3</v>
      </c>
      <c r="BG16" s="113" t="str">
        <f>IF(BF16=3,"Y","N")</f>
        <v>Y</v>
      </c>
    </row>
    <row r="17" spans="1:59" s="70" customFormat="1" x14ac:dyDescent="0.25">
      <c r="A17" s="233">
        <v>2</v>
      </c>
      <c r="B17" s="215">
        <v>2200820100002</v>
      </c>
      <c r="C17" s="216" t="s">
        <v>310</v>
      </c>
      <c r="D17" s="95">
        <v>5</v>
      </c>
      <c r="E17" s="95">
        <v>4</v>
      </c>
      <c r="F17" s="95">
        <v>4</v>
      </c>
      <c r="G17" s="95">
        <v>3</v>
      </c>
      <c r="H17" s="95">
        <v>5</v>
      </c>
      <c r="J17" s="95">
        <v>5</v>
      </c>
      <c r="K17" s="95">
        <v>5</v>
      </c>
      <c r="L17" s="95">
        <v>2</v>
      </c>
      <c r="M17" s="95">
        <v>5</v>
      </c>
      <c r="N17" s="95">
        <v>5</v>
      </c>
      <c r="P17" s="95">
        <v>5</v>
      </c>
      <c r="Q17" s="95">
        <v>5</v>
      </c>
      <c r="R17" s="95">
        <v>2</v>
      </c>
      <c r="S17" s="95">
        <v>5</v>
      </c>
      <c r="T17" s="95">
        <v>5</v>
      </c>
      <c r="V17" s="95">
        <v>5</v>
      </c>
      <c r="W17" s="95">
        <v>5</v>
      </c>
      <c r="X17" s="95">
        <v>3</v>
      </c>
      <c r="Y17" s="95">
        <v>5</v>
      </c>
      <c r="Z17" s="95">
        <v>5</v>
      </c>
      <c r="AB17" s="95">
        <v>5</v>
      </c>
      <c r="AC17" s="95">
        <v>2</v>
      </c>
      <c r="AD17" s="95">
        <v>3</v>
      </c>
      <c r="AE17" s="95">
        <v>5</v>
      </c>
      <c r="AF17" s="95">
        <v>5</v>
      </c>
      <c r="AI17" s="113">
        <f t="shared" ref="AI17:AI74" si="0">SUMIFS(D17:AF17,$D$13:$AF$13,"=CO1")</f>
        <v>25</v>
      </c>
      <c r="AJ17" s="113">
        <f t="shared" ref="AJ17:AJ74" si="1">(SUMIFS($D$15:$AF$15,$D$13:$AF$13,"=CO1")-SUMIFS($D$15:$AF$15,$D$13:$AF$13,"=CO1",D17:AF17,""))</f>
        <v>25</v>
      </c>
      <c r="AK17" s="113">
        <f t="shared" ref="AK17:AK74" si="2">IF(AJ17,ROUND((AI17/AJ17)*100,2),"")</f>
        <v>100</v>
      </c>
      <c r="AL17" s="113">
        <f t="shared" ref="AL17:AL74" si="3">IF(AK17&gt;=60,3,IF(AK17&gt;=40,2,1))</f>
        <v>3</v>
      </c>
      <c r="AM17" s="113" t="str">
        <f t="shared" ref="AM17:AM74" si="4">IF(AL17=3,"Y","N")</f>
        <v>Y</v>
      </c>
      <c r="AN17" s="113">
        <f t="shared" ref="AN17:AN74" si="5">SUMIFS(D17:AF17,$D$13:$AF$13,"=CO2")</f>
        <v>21</v>
      </c>
      <c r="AO17" s="113">
        <f t="shared" ref="AO17:AO74" si="6">(SUMIFS($D$15:$AF$15,$D$13:$AF$13,"=CO2")-SUMIFS($D$15:$AF$15,$D$13:$AF$13,"=CO2",D17:AF17,""))</f>
        <v>25</v>
      </c>
      <c r="AP17" s="113">
        <f t="shared" ref="AP17:AP74" si="7">IF(AO17,ROUND((AN17/AO17)*100,2),"")</f>
        <v>84</v>
      </c>
      <c r="AQ17" s="113">
        <f t="shared" ref="AQ17:AQ74" si="8">IF(AP17&gt;=60,3,IF(AP17&gt;=40,2,1))</f>
        <v>3</v>
      </c>
      <c r="AR17" s="113" t="str">
        <f t="shared" ref="AR17:AR74" si="9">IF(AQ17=3,"Y","N")</f>
        <v>Y</v>
      </c>
      <c r="AS17" s="113">
        <f t="shared" ref="AS17:AS74" si="10">SUMIFS(D17:AF17,$D$13:$AF$13,"=CO3")</f>
        <v>14</v>
      </c>
      <c r="AT17" s="113">
        <f t="shared" ref="AT17:AT74" si="11">(SUMIFS($D$15:$AF$15,$D$13:$AF$13,"=CO3")-SUMIFS($D$15:$AF$15,$D$13:$AF$13,"=CO3",D17:AF17,""))</f>
        <v>25</v>
      </c>
      <c r="AU17" s="113">
        <f t="shared" ref="AU17:AU74" si="12">IF(AT17,ROUND((AS17/AT17)*100,2),"")</f>
        <v>56</v>
      </c>
      <c r="AV17" s="113">
        <f t="shared" ref="AV17:AV74" si="13">IF(AU17&gt;=60,3,IF(AU17&gt;=40,2,1))</f>
        <v>2</v>
      </c>
      <c r="AW17" s="113" t="str">
        <f t="shared" ref="AW17:AW74" si="14">IF(AV17=3,"Y","N")</f>
        <v>N</v>
      </c>
      <c r="AX17" s="113">
        <f t="shared" ref="AX17:AX74" si="15">SUMIFS(D17:AF17,$D$13:$AF$13,"=CO4")</f>
        <v>23</v>
      </c>
      <c r="AY17" s="113">
        <f t="shared" ref="AY17:AY74" si="16">(SUMIFS($D$15:$AF$15,$D$13:$AF$13,"=CO4")-SUMIFS($D$15:$AF$15,$D$13:$AF$13,"=CO4",D17:AF17,""))</f>
        <v>25</v>
      </c>
      <c r="AZ17" s="113">
        <f t="shared" ref="AZ17:AZ74" si="17">IF(AY17,ROUND((AX17/AY17)*100,2),"")</f>
        <v>92</v>
      </c>
      <c r="BA17" s="113">
        <f t="shared" ref="BA17:BA74" si="18">IF(AZ17&gt;=60,3,IF(AZ17&gt;=40,2,1))</f>
        <v>3</v>
      </c>
      <c r="BB17" s="113" t="str">
        <f t="shared" ref="BB17:BB74" si="19">IF(BA17=3,"Y","N")</f>
        <v>Y</v>
      </c>
      <c r="BC17" s="113">
        <f t="shared" ref="BC17:BC74" si="20">SUMIFS(D17:AF17,$D$13:$AF$13,"=CO5")</f>
        <v>25</v>
      </c>
      <c r="BD17" s="113">
        <f t="shared" ref="BD17:BD74" si="21">(SUMIFS($D$15:$AF$15,$D$13:$AF$13,"=CO5")-SUMIFS($D$15:$AF$15,$D$13:$AF$13,"=CO5",D17:AF17,""))</f>
        <v>25</v>
      </c>
      <c r="BE17" s="113">
        <f t="shared" ref="BE17:BE74" si="22">IF(BD17,ROUND((BC17/BD17)*100,2),"")</f>
        <v>100</v>
      </c>
      <c r="BF17" s="113">
        <f t="shared" ref="BF17:BF74" si="23">IF(BE17&gt;=60,3,IF(BE17&gt;=40,2,1))</f>
        <v>3</v>
      </c>
      <c r="BG17" s="113" t="str">
        <f t="shared" ref="BG17:BG74" si="24">IF(BF17=3,"Y","N")</f>
        <v>Y</v>
      </c>
    </row>
    <row r="18" spans="1:59" s="70" customFormat="1" x14ac:dyDescent="0.25">
      <c r="A18" s="233">
        <v>3</v>
      </c>
      <c r="B18" s="215">
        <v>2200820100003</v>
      </c>
      <c r="C18" s="216" t="s">
        <v>311</v>
      </c>
      <c r="D18" s="95">
        <v>5</v>
      </c>
      <c r="E18" s="95">
        <v>5</v>
      </c>
      <c r="F18" s="95">
        <v>3</v>
      </c>
      <c r="G18" s="95">
        <v>4</v>
      </c>
      <c r="H18" s="95">
        <v>5</v>
      </c>
      <c r="J18" s="95">
        <v>5</v>
      </c>
      <c r="K18" s="95">
        <v>5</v>
      </c>
      <c r="L18" s="95">
        <v>3</v>
      </c>
      <c r="M18" s="95">
        <v>5</v>
      </c>
      <c r="N18" s="95">
        <v>5</v>
      </c>
      <c r="P18" s="95">
        <v>5</v>
      </c>
      <c r="Q18" s="95">
        <v>3</v>
      </c>
      <c r="R18" s="95">
        <v>3</v>
      </c>
      <c r="S18" s="95">
        <v>3</v>
      </c>
      <c r="T18" s="95">
        <v>5</v>
      </c>
      <c r="V18" s="95">
        <v>5</v>
      </c>
      <c r="W18" s="95">
        <v>2</v>
      </c>
      <c r="X18" s="95">
        <v>4</v>
      </c>
      <c r="Y18" s="95">
        <v>5</v>
      </c>
      <c r="Z18" s="95">
        <v>5</v>
      </c>
      <c r="AB18" s="95">
        <v>5</v>
      </c>
      <c r="AC18" s="95">
        <v>3</v>
      </c>
      <c r="AD18" s="95">
        <v>4</v>
      </c>
      <c r="AE18" s="95">
        <v>5</v>
      </c>
      <c r="AF18" s="95">
        <v>5</v>
      </c>
      <c r="AI18" s="113">
        <f t="shared" si="0"/>
        <v>25</v>
      </c>
      <c r="AJ18" s="113">
        <f t="shared" si="1"/>
        <v>25</v>
      </c>
      <c r="AK18" s="113">
        <f t="shared" si="2"/>
        <v>100</v>
      </c>
      <c r="AL18" s="113">
        <f t="shared" si="3"/>
        <v>3</v>
      </c>
      <c r="AM18" s="113" t="str">
        <f t="shared" si="4"/>
        <v>Y</v>
      </c>
      <c r="AN18" s="113">
        <f t="shared" si="5"/>
        <v>18</v>
      </c>
      <c r="AO18" s="113">
        <f t="shared" si="6"/>
        <v>25</v>
      </c>
      <c r="AP18" s="113">
        <f t="shared" si="7"/>
        <v>72</v>
      </c>
      <c r="AQ18" s="113">
        <f t="shared" si="8"/>
        <v>3</v>
      </c>
      <c r="AR18" s="113" t="str">
        <f t="shared" si="9"/>
        <v>Y</v>
      </c>
      <c r="AS18" s="113">
        <f t="shared" si="10"/>
        <v>17</v>
      </c>
      <c r="AT18" s="113">
        <f t="shared" si="11"/>
        <v>25</v>
      </c>
      <c r="AU18" s="113">
        <f t="shared" si="12"/>
        <v>68</v>
      </c>
      <c r="AV18" s="113">
        <f t="shared" si="13"/>
        <v>3</v>
      </c>
      <c r="AW18" s="113" t="str">
        <f t="shared" si="14"/>
        <v>Y</v>
      </c>
      <c r="AX18" s="113">
        <f t="shared" si="15"/>
        <v>22</v>
      </c>
      <c r="AY18" s="113">
        <f t="shared" si="16"/>
        <v>25</v>
      </c>
      <c r="AZ18" s="113">
        <f t="shared" si="17"/>
        <v>88</v>
      </c>
      <c r="BA18" s="113">
        <f t="shared" si="18"/>
        <v>3</v>
      </c>
      <c r="BB18" s="113" t="str">
        <f t="shared" si="19"/>
        <v>Y</v>
      </c>
      <c r="BC18" s="113">
        <f t="shared" si="20"/>
        <v>25</v>
      </c>
      <c r="BD18" s="113">
        <f t="shared" si="21"/>
        <v>25</v>
      </c>
      <c r="BE18" s="113">
        <f t="shared" si="22"/>
        <v>100</v>
      </c>
      <c r="BF18" s="113">
        <f t="shared" si="23"/>
        <v>3</v>
      </c>
      <c r="BG18" s="113" t="str">
        <f t="shared" si="24"/>
        <v>Y</v>
      </c>
    </row>
    <row r="19" spans="1:59" s="70" customFormat="1" x14ac:dyDescent="0.25">
      <c r="A19" s="233">
        <v>4</v>
      </c>
      <c r="B19" s="215">
        <v>2200820100004</v>
      </c>
      <c r="C19" s="216" t="s">
        <v>312</v>
      </c>
      <c r="D19" s="95">
        <v>5</v>
      </c>
      <c r="E19" s="95">
        <v>5</v>
      </c>
      <c r="F19" s="95">
        <v>4</v>
      </c>
      <c r="G19" s="95">
        <v>3</v>
      </c>
      <c r="H19" s="95">
        <v>5</v>
      </c>
      <c r="J19" s="95">
        <v>5</v>
      </c>
      <c r="K19" s="95">
        <v>5</v>
      </c>
      <c r="L19" s="95">
        <v>3</v>
      </c>
      <c r="M19" s="95">
        <v>5</v>
      </c>
      <c r="N19" s="95">
        <v>5</v>
      </c>
      <c r="P19" s="95">
        <v>5</v>
      </c>
      <c r="Q19" s="95">
        <v>5</v>
      </c>
      <c r="R19" s="95">
        <v>3</v>
      </c>
      <c r="S19" s="95">
        <v>4</v>
      </c>
      <c r="T19" s="95">
        <v>5</v>
      </c>
      <c r="V19" s="95">
        <v>5</v>
      </c>
      <c r="W19" s="95">
        <v>5</v>
      </c>
      <c r="X19" s="95">
        <v>3</v>
      </c>
      <c r="Y19" s="95">
        <v>3</v>
      </c>
      <c r="Z19" s="95">
        <v>5</v>
      </c>
      <c r="AB19" s="95">
        <v>5</v>
      </c>
      <c r="AC19" s="95">
        <v>2</v>
      </c>
      <c r="AD19" s="95">
        <v>3</v>
      </c>
      <c r="AE19" s="95">
        <v>3</v>
      </c>
      <c r="AF19" s="95">
        <v>5</v>
      </c>
      <c r="AI19" s="113">
        <f t="shared" si="0"/>
        <v>25</v>
      </c>
      <c r="AJ19" s="113">
        <f t="shared" si="1"/>
        <v>25</v>
      </c>
      <c r="AK19" s="113">
        <f t="shared" si="2"/>
        <v>100</v>
      </c>
      <c r="AL19" s="113">
        <f t="shared" si="3"/>
        <v>3</v>
      </c>
      <c r="AM19" s="113" t="str">
        <f t="shared" si="4"/>
        <v>Y</v>
      </c>
      <c r="AN19" s="113">
        <f t="shared" si="5"/>
        <v>22</v>
      </c>
      <c r="AO19" s="113">
        <f t="shared" si="6"/>
        <v>25</v>
      </c>
      <c r="AP19" s="113">
        <f t="shared" si="7"/>
        <v>88</v>
      </c>
      <c r="AQ19" s="113">
        <f t="shared" si="8"/>
        <v>3</v>
      </c>
      <c r="AR19" s="113" t="str">
        <f t="shared" si="9"/>
        <v>Y</v>
      </c>
      <c r="AS19" s="113">
        <f t="shared" si="10"/>
        <v>16</v>
      </c>
      <c r="AT19" s="113">
        <f t="shared" si="11"/>
        <v>25</v>
      </c>
      <c r="AU19" s="113">
        <f t="shared" si="12"/>
        <v>64</v>
      </c>
      <c r="AV19" s="113">
        <f t="shared" si="13"/>
        <v>3</v>
      </c>
      <c r="AW19" s="113" t="str">
        <f t="shared" si="14"/>
        <v>Y</v>
      </c>
      <c r="AX19" s="113">
        <f t="shared" si="15"/>
        <v>18</v>
      </c>
      <c r="AY19" s="113">
        <f t="shared" si="16"/>
        <v>25</v>
      </c>
      <c r="AZ19" s="113">
        <f t="shared" si="17"/>
        <v>72</v>
      </c>
      <c r="BA19" s="113">
        <f t="shared" si="18"/>
        <v>3</v>
      </c>
      <c r="BB19" s="113" t="str">
        <f t="shared" si="19"/>
        <v>Y</v>
      </c>
      <c r="BC19" s="113">
        <f t="shared" si="20"/>
        <v>25</v>
      </c>
      <c r="BD19" s="113">
        <f t="shared" si="21"/>
        <v>25</v>
      </c>
      <c r="BE19" s="113">
        <f t="shared" si="22"/>
        <v>100</v>
      </c>
      <c r="BF19" s="113">
        <f t="shared" si="23"/>
        <v>3</v>
      </c>
      <c r="BG19" s="113" t="str">
        <f t="shared" si="24"/>
        <v>Y</v>
      </c>
    </row>
    <row r="20" spans="1:59" s="70" customFormat="1" x14ac:dyDescent="0.25">
      <c r="A20" s="233">
        <v>5</v>
      </c>
      <c r="B20" s="215">
        <v>2200820100005</v>
      </c>
      <c r="C20" s="217" t="s">
        <v>313</v>
      </c>
      <c r="D20" s="95">
        <v>5</v>
      </c>
      <c r="E20" s="95">
        <v>2</v>
      </c>
      <c r="F20" s="95">
        <v>1</v>
      </c>
      <c r="G20" s="95">
        <v>4</v>
      </c>
      <c r="H20" s="95">
        <v>5</v>
      </c>
      <c r="J20" s="95">
        <v>5</v>
      </c>
      <c r="K20" s="95">
        <v>5</v>
      </c>
      <c r="L20" s="95" t="s">
        <v>179</v>
      </c>
      <c r="M20" s="95">
        <v>5</v>
      </c>
      <c r="N20" s="95">
        <v>5</v>
      </c>
      <c r="P20" s="95">
        <v>5</v>
      </c>
      <c r="Q20" s="95">
        <v>4</v>
      </c>
      <c r="R20" s="95">
        <v>1</v>
      </c>
      <c r="S20" s="95">
        <v>3</v>
      </c>
      <c r="T20" s="95">
        <v>5</v>
      </c>
      <c r="V20" s="95">
        <v>5</v>
      </c>
      <c r="W20" s="95">
        <v>2</v>
      </c>
      <c r="X20" s="95">
        <v>4</v>
      </c>
      <c r="Y20" s="95">
        <v>5</v>
      </c>
      <c r="Z20" s="95">
        <v>5</v>
      </c>
      <c r="AB20" s="95">
        <v>5</v>
      </c>
      <c r="AC20" s="95">
        <v>1</v>
      </c>
      <c r="AD20" s="95">
        <v>4</v>
      </c>
      <c r="AE20" s="95">
        <v>5</v>
      </c>
      <c r="AF20" s="95">
        <v>5</v>
      </c>
      <c r="AI20" s="113">
        <f t="shared" si="0"/>
        <v>25</v>
      </c>
      <c r="AJ20" s="113">
        <f t="shared" si="1"/>
        <v>25</v>
      </c>
      <c r="AK20" s="113">
        <f t="shared" si="2"/>
        <v>100</v>
      </c>
      <c r="AL20" s="113">
        <f t="shared" si="3"/>
        <v>3</v>
      </c>
      <c r="AM20" s="113" t="str">
        <f t="shared" si="4"/>
        <v>Y</v>
      </c>
      <c r="AN20" s="113">
        <f t="shared" si="5"/>
        <v>14</v>
      </c>
      <c r="AO20" s="113">
        <f t="shared" si="6"/>
        <v>25</v>
      </c>
      <c r="AP20" s="113">
        <f t="shared" si="7"/>
        <v>56</v>
      </c>
      <c r="AQ20" s="113">
        <f t="shared" si="8"/>
        <v>2</v>
      </c>
      <c r="AR20" s="113" t="str">
        <f t="shared" si="9"/>
        <v>N</v>
      </c>
      <c r="AS20" s="113">
        <f t="shared" si="10"/>
        <v>10</v>
      </c>
      <c r="AT20" s="113">
        <f t="shared" si="11"/>
        <v>25</v>
      </c>
      <c r="AU20" s="113">
        <f t="shared" si="12"/>
        <v>40</v>
      </c>
      <c r="AV20" s="113">
        <f t="shared" si="13"/>
        <v>2</v>
      </c>
      <c r="AW20" s="113" t="str">
        <f t="shared" si="14"/>
        <v>N</v>
      </c>
      <c r="AX20" s="113">
        <f t="shared" si="15"/>
        <v>22</v>
      </c>
      <c r="AY20" s="113">
        <f t="shared" si="16"/>
        <v>25</v>
      </c>
      <c r="AZ20" s="113">
        <f t="shared" si="17"/>
        <v>88</v>
      </c>
      <c r="BA20" s="113">
        <f t="shared" si="18"/>
        <v>3</v>
      </c>
      <c r="BB20" s="113" t="str">
        <f t="shared" si="19"/>
        <v>Y</v>
      </c>
      <c r="BC20" s="113">
        <f t="shared" si="20"/>
        <v>25</v>
      </c>
      <c r="BD20" s="113">
        <f t="shared" si="21"/>
        <v>25</v>
      </c>
      <c r="BE20" s="113">
        <f t="shared" si="22"/>
        <v>100</v>
      </c>
      <c r="BF20" s="113">
        <f t="shared" si="23"/>
        <v>3</v>
      </c>
      <c r="BG20" s="113" t="str">
        <f t="shared" si="24"/>
        <v>Y</v>
      </c>
    </row>
    <row r="21" spans="1:59" s="70" customFormat="1" x14ac:dyDescent="0.25">
      <c r="A21" s="233">
        <v>6</v>
      </c>
      <c r="B21" s="215">
        <v>2200820100006</v>
      </c>
      <c r="C21" s="216" t="s">
        <v>314</v>
      </c>
      <c r="D21" s="95">
        <v>5</v>
      </c>
      <c r="E21" s="95">
        <v>4</v>
      </c>
      <c r="F21" s="95">
        <v>2</v>
      </c>
      <c r="G21" s="95">
        <v>3</v>
      </c>
      <c r="H21" s="95">
        <v>5</v>
      </c>
      <c r="J21" s="95">
        <v>5</v>
      </c>
      <c r="K21" s="95">
        <v>5</v>
      </c>
      <c r="L21" s="95">
        <v>2</v>
      </c>
      <c r="M21" s="95">
        <v>5</v>
      </c>
      <c r="N21" s="95">
        <v>5</v>
      </c>
      <c r="P21" s="95">
        <v>5</v>
      </c>
      <c r="Q21" s="95">
        <v>5</v>
      </c>
      <c r="R21" s="95">
        <v>2</v>
      </c>
      <c r="S21" s="95">
        <v>5</v>
      </c>
      <c r="T21" s="95">
        <v>5</v>
      </c>
      <c r="V21" s="95">
        <v>5</v>
      </c>
      <c r="W21" s="95">
        <v>5</v>
      </c>
      <c r="X21" s="95">
        <v>3</v>
      </c>
      <c r="Y21" s="95">
        <v>5</v>
      </c>
      <c r="Z21" s="95">
        <v>5</v>
      </c>
      <c r="AB21" s="95">
        <v>5</v>
      </c>
      <c r="AC21" s="95">
        <v>2</v>
      </c>
      <c r="AD21" s="95">
        <v>3</v>
      </c>
      <c r="AE21" s="95">
        <v>5</v>
      </c>
      <c r="AF21" s="95">
        <v>5</v>
      </c>
      <c r="AI21" s="113">
        <f t="shared" si="0"/>
        <v>25</v>
      </c>
      <c r="AJ21" s="113">
        <f t="shared" si="1"/>
        <v>25</v>
      </c>
      <c r="AK21" s="113">
        <f t="shared" si="2"/>
        <v>100</v>
      </c>
      <c r="AL21" s="113">
        <f t="shared" si="3"/>
        <v>3</v>
      </c>
      <c r="AM21" s="113" t="str">
        <f t="shared" si="4"/>
        <v>Y</v>
      </c>
      <c r="AN21" s="113">
        <f t="shared" si="5"/>
        <v>21</v>
      </c>
      <c r="AO21" s="113">
        <f t="shared" si="6"/>
        <v>25</v>
      </c>
      <c r="AP21" s="113">
        <f t="shared" si="7"/>
        <v>84</v>
      </c>
      <c r="AQ21" s="113">
        <f t="shared" si="8"/>
        <v>3</v>
      </c>
      <c r="AR21" s="113" t="str">
        <f t="shared" si="9"/>
        <v>Y</v>
      </c>
      <c r="AS21" s="113">
        <f t="shared" si="10"/>
        <v>12</v>
      </c>
      <c r="AT21" s="113">
        <f t="shared" si="11"/>
        <v>25</v>
      </c>
      <c r="AU21" s="113">
        <f t="shared" si="12"/>
        <v>48</v>
      </c>
      <c r="AV21" s="113">
        <f t="shared" si="13"/>
        <v>2</v>
      </c>
      <c r="AW21" s="113" t="str">
        <f t="shared" si="14"/>
        <v>N</v>
      </c>
      <c r="AX21" s="113">
        <f t="shared" si="15"/>
        <v>23</v>
      </c>
      <c r="AY21" s="113">
        <f t="shared" si="16"/>
        <v>25</v>
      </c>
      <c r="AZ21" s="113">
        <f t="shared" si="17"/>
        <v>92</v>
      </c>
      <c r="BA21" s="113">
        <f t="shared" si="18"/>
        <v>3</v>
      </c>
      <c r="BB21" s="113" t="str">
        <f t="shared" si="19"/>
        <v>Y</v>
      </c>
      <c r="BC21" s="113">
        <f t="shared" si="20"/>
        <v>25</v>
      </c>
      <c r="BD21" s="113">
        <f t="shared" si="21"/>
        <v>25</v>
      </c>
      <c r="BE21" s="113">
        <f t="shared" si="22"/>
        <v>100</v>
      </c>
      <c r="BF21" s="113">
        <f t="shared" si="23"/>
        <v>3</v>
      </c>
      <c r="BG21" s="113" t="str">
        <f t="shared" si="24"/>
        <v>Y</v>
      </c>
    </row>
    <row r="22" spans="1:59" s="70" customFormat="1" x14ac:dyDescent="0.25">
      <c r="A22" s="233">
        <v>7</v>
      </c>
      <c r="B22" s="215">
        <v>2200820100007</v>
      </c>
      <c r="C22" s="216" t="s">
        <v>315</v>
      </c>
      <c r="D22" s="95">
        <v>5</v>
      </c>
      <c r="E22" s="95">
        <v>2</v>
      </c>
      <c r="F22" s="95">
        <v>3</v>
      </c>
      <c r="G22" s="95">
        <v>4</v>
      </c>
      <c r="H22" s="95">
        <v>5</v>
      </c>
      <c r="J22" s="95">
        <v>5</v>
      </c>
      <c r="K22" s="95">
        <v>5</v>
      </c>
      <c r="L22" s="95">
        <v>1</v>
      </c>
      <c r="M22" s="95">
        <v>5</v>
      </c>
      <c r="N22" s="95">
        <v>5</v>
      </c>
      <c r="P22" s="95">
        <v>5</v>
      </c>
      <c r="Q22" s="95">
        <v>5</v>
      </c>
      <c r="R22" s="95">
        <v>1</v>
      </c>
      <c r="S22" s="95">
        <v>5</v>
      </c>
      <c r="T22" s="95">
        <v>5</v>
      </c>
      <c r="V22" s="95">
        <v>5</v>
      </c>
      <c r="W22" s="95">
        <v>2</v>
      </c>
      <c r="X22" s="95">
        <v>4</v>
      </c>
      <c r="Y22" s="95">
        <v>5</v>
      </c>
      <c r="Z22" s="95">
        <v>5</v>
      </c>
      <c r="AB22" s="95">
        <v>5</v>
      </c>
      <c r="AC22" s="95">
        <v>1</v>
      </c>
      <c r="AD22" s="95">
        <v>4</v>
      </c>
      <c r="AE22" s="95">
        <v>5</v>
      </c>
      <c r="AF22" s="95">
        <v>5</v>
      </c>
      <c r="AI22" s="113">
        <f t="shared" si="0"/>
        <v>25</v>
      </c>
      <c r="AJ22" s="113">
        <f t="shared" si="1"/>
        <v>25</v>
      </c>
      <c r="AK22" s="113">
        <f t="shared" si="2"/>
        <v>100</v>
      </c>
      <c r="AL22" s="113">
        <f t="shared" si="3"/>
        <v>3</v>
      </c>
      <c r="AM22" s="113" t="str">
        <f t="shared" si="4"/>
        <v>Y</v>
      </c>
      <c r="AN22" s="113">
        <f t="shared" si="5"/>
        <v>15</v>
      </c>
      <c r="AO22" s="113">
        <f t="shared" si="6"/>
        <v>25</v>
      </c>
      <c r="AP22" s="113">
        <f t="shared" si="7"/>
        <v>60</v>
      </c>
      <c r="AQ22" s="113">
        <f t="shared" si="8"/>
        <v>3</v>
      </c>
      <c r="AR22" s="113" t="str">
        <f t="shared" si="9"/>
        <v>Y</v>
      </c>
      <c r="AS22" s="113">
        <f t="shared" si="10"/>
        <v>13</v>
      </c>
      <c r="AT22" s="113">
        <f t="shared" si="11"/>
        <v>25</v>
      </c>
      <c r="AU22" s="113">
        <f t="shared" si="12"/>
        <v>52</v>
      </c>
      <c r="AV22" s="113">
        <f t="shared" si="13"/>
        <v>2</v>
      </c>
      <c r="AW22" s="113" t="str">
        <f t="shared" si="14"/>
        <v>N</v>
      </c>
      <c r="AX22" s="113">
        <f t="shared" si="15"/>
        <v>24</v>
      </c>
      <c r="AY22" s="113">
        <f t="shared" si="16"/>
        <v>25</v>
      </c>
      <c r="AZ22" s="113">
        <f t="shared" si="17"/>
        <v>96</v>
      </c>
      <c r="BA22" s="113">
        <f t="shared" si="18"/>
        <v>3</v>
      </c>
      <c r="BB22" s="113" t="str">
        <f t="shared" si="19"/>
        <v>Y</v>
      </c>
      <c r="BC22" s="113">
        <f t="shared" si="20"/>
        <v>25</v>
      </c>
      <c r="BD22" s="113">
        <f t="shared" si="21"/>
        <v>25</v>
      </c>
      <c r="BE22" s="113">
        <f t="shared" si="22"/>
        <v>100</v>
      </c>
      <c r="BF22" s="113">
        <f t="shared" si="23"/>
        <v>3</v>
      </c>
      <c r="BG22" s="113" t="str">
        <f t="shared" si="24"/>
        <v>Y</v>
      </c>
    </row>
    <row r="23" spans="1:59" s="70" customFormat="1" x14ac:dyDescent="0.25">
      <c r="A23" s="233">
        <v>8</v>
      </c>
      <c r="B23" s="215">
        <v>2200820100008</v>
      </c>
      <c r="C23" s="216" t="s">
        <v>316</v>
      </c>
      <c r="D23" s="95">
        <v>5</v>
      </c>
      <c r="E23" s="95">
        <v>5</v>
      </c>
      <c r="F23" s="95">
        <v>3</v>
      </c>
      <c r="G23" s="95">
        <v>4</v>
      </c>
      <c r="H23" s="95">
        <v>5</v>
      </c>
      <c r="J23" s="95">
        <v>5</v>
      </c>
      <c r="K23" s="95">
        <v>3</v>
      </c>
      <c r="L23" s="95">
        <v>2</v>
      </c>
      <c r="M23" s="95">
        <v>3</v>
      </c>
      <c r="N23" s="95">
        <v>5</v>
      </c>
      <c r="P23" s="95">
        <v>5</v>
      </c>
      <c r="Q23" s="95">
        <v>5</v>
      </c>
      <c r="R23" s="95">
        <v>2</v>
      </c>
      <c r="S23" s="95">
        <v>4</v>
      </c>
      <c r="T23" s="95">
        <v>5</v>
      </c>
      <c r="V23" s="95">
        <v>5</v>
      </c>
      <c r="W23" s="95">
        <v>5</v>
      </c>
      <c r="X23" s="95">
        <v>4</v>
      </c>
      <c r="Y23" s="95">
        <v>5</v>
      </c>
      <c r="Z23" s="95">
        <v>5</v>
      </c>
      <c r="AB23" s="95">
        <v>5</v>
      </c>
      <c r="AC23" s="95">
        <v>2</v>
      </c>
      <c r="AD23" s="95">
        <v>3</v>
      </c>
      <c r="AE23" s="95">
        <v>3</v>
      </c>
      <c r="AF23" s="95">
        <v>5</v>
      </c>
      <c r="AI23" s="113">
        <f t="shared" si="0"/>
        <v>25</v>
      </c>
      <c r="AJ23" s="113">
        <f t="shared" si="1"/>
        <v>25</v>
      </c>
      <c r="AK23" s="113">
        <f t="shared" si="2"/>
        <v>100</v>
      </c>
      <c r="AL23" s="113">
        <f t="shared" si="3"/>
        <v>3</v>
      </c>
      <c r="AM23" s="113" t="str">
        <f t="shared" si="4"/>
        <v>Y</v>
      </c>
      <c r="AN23" s="113">
        <f t="shared" si="5"/>
        <v>20</v>
      </c>
      <c r="AO23" s="113">
        <f t="shared" si="6"/>
        <v>25</v>
      </c>
      <c r="AP23" s="113">
        <f t="shared" si="7"/>
        <v>80</v>
      </c>
      <c r="AQ23" s="113">
        <f t="shared" si="8"/>
        <v>3</v>
      </c>
      <c r="AR23" s="113" t="str">
        <f t="shared" si="9"/>
        <v>Y</v>
      </c>
      <c r="AS23" s="113">
        <f t="shared" si="10"/>
        <v>14</v>
      </c>
      <c r="AT23" s="113">
        <f t="shared" si="11"/>
        <v>25</v>
      </c>
      <c r="AU23" s="113">
        <f t="shared" si="12"/>
        <v>56</v>
      </c>
      <c r="AV23" s="113">
        <f t="shared" si="13"/>
        <v>2</v>
      </c>
      <c r="AW23" s="113" t="str">
        <f t="shared" si="14"/>
        <v>N</v>
      </c>
      <c r="AX23" s="113">
        <f t="shared" si="15"/>
        <v>19</v>
      </c>
      <c r="AY23" s="113">
        <f t="shared" si="16"/>
        <v>25</v>
      </c>
      <c r="AZ23" s="113">
        <f t="shared" si="17"/>
        <v>76</v>
      </c>
      <c r="BA23" s="113">
        <f t="shared" si="18"/>
        <v>3</v>
      </c>
      <c r="BB23" s="113" t="str">
        <f t="shared" si="19"/>
        <v>Y</v>
      </c>
      <c r="BC23" s="113">
        <f t="shared" si="20"/>
        <v>25</v>
      </c>
      <c r="BD23" s="113">
        <f t="shared" si="21"/>
        <v>25</v>
      </c>
      <c r="BE23" s="113">
        <f t="shared" si="22"/>
        <v>100</v>
      </c>
      <c r="BF23" s="113">
        <f t="shared" si="23"/>
        <v>3</v>
      </c>
      <c r="BG23" s="113" t="str">
        <f t="shared" si="24"/>
        <v>Y</v>
      </c>
    </row>
    <row r="24" spans="1:59" s="70" customFormat="1" x14ac:dyDescent="0.25">
      <c r="A24" s="233">
        <v>9</v>
      </c>
      <c r="B24" s="215">
        <v>2200820100009</v>
      </c>
      <c r="C24" s="216" t="s">
        <v>317</v>
      </c>
      <c r="D24" s="95">
        <v>5</v>
      </c>
      <c r="E24" s="95">
        <v>5</v>
      </c>
      <c r="F24" s="95">
        <v>1</v>
      </c>
      <c r="G24" s="95">
        <v>5</v>
      </c>
      <c r="H24" s="95">
        <v>5</v>
      </c>
      <c r="J24" s="95">
        <v>5</v>
      </c>
      <c r="K24" s="95">
        <v>5</v>
      </c>
      <c r="L24" s="95">
        <v>1</v>
      </c>
      <c r="M24" s="95">
        <v>5</v>
      </c>
      <c r="N24" s="95">
        <v>5</v>
      </c>
      <c r="P24" s="95">
        <v>5</v>
      </c>
      <c r="Q24" s="95">
        <v>4</v>
      </c>
      <c r="R24" s="95">
        <v>1</v>
      </c>
      <c r="S24" s="95">
        <v>5</v>
      </c>
      <c r="T24" s="95">
        <v>5</v>
      </c>
      <c r="V24" s="95">
        <v>5</v>
      </c>
      <c r="W24" s="95">
        <v>2</v>
      </c>
      <c r="X24" s="95">
        <v>5</v>
      </c>
      <c r="Y24" s="95">
        <v>5</v>
      </c>
      <c r="Z24" s="95">
        <v>5</v>
      </c>
      <c r="AB24" s="95">
        <v>5</v>
      </c>
      <c r="AC24" s="95">
        <v>3</v>
      </c>
      <c r="AD24" s="95">
        <v>4</v>
      </c>
      <c r="AE24" s="95">
        <v>4</v>
      </c>
      <c r="AF24" s="95">
        <v>5</v>
      </c>
      <c r="AI24" s="113">
        <f t="shared" si="0"/>
        <v>25</v>
      </c>
      <c r="AJ24" s="113">
        <f t="shared" si="1"/>
        <v>25</v>
      </c>
      <c r="AK24" s="113">
        <f t="shared" si="2"/>
        <v>100</v>
      </c>
      <c r="AL24" s="113">
        <f t="shared" si="3"/>
        <v>3</v>
      </c>
      <c r="AM24" s="113" t="str">
        <f t="shared" si="4"/>
        <v>Y</v>
      </c>
      <c r="AN24" s="113">
        <f t="shared" si="5"/>
        <v>19</v>
      </c>
      <c r="AO24" s="113">
        <f t="shared" si="6"/>
        <v>25</v>
      </c>
      <c r="AP24" s="113">
        <f t="shared" si="7"/>
        <v>76</v>
      </c>
      <c r="AQ24" s="113">
        <f t="shared" si="8"/>
        <v>3</v>
      </c>
      <c r="AR24" s="113" t="str">
        <f t="shared" si="9"/>
        <v>Y</v>
      </c>
      <c r="AS24" s="113">
        <f t="shared" si="10"/>
        <v>12</v>
      </c>
      <c r="AT24" s="113">
        <f t="shared" si="11"/>
        <v>25</v>
      </c>
      <c r="AU24" s="113">
        <f t="shared" si="12"/>
        <v>48</v>
      </c>
      <c r="AV24" s="113">
        <f t="shared" si="13"/>
        <v>2</v>
      </c>
      <c r="AW24" s="113" t="str">
        <f t="shared" si="14"/>
        <v>N</v>
      </c>
      <c r="AX24" s="113">
        <f t="shared" si="15"/>
        <v>24</v>
      </c>
      <c r="AY24" s="113">
        <f t="shared" si="16"/>
        <v>25</v>
      </c>
      <c r="AZ24" s="113">
        <f t="shared" si="17"/>
        <v>96</v>
      </c>
      <c r="BA24" s="113">
        <f t="shared" si="18"/>
        <v>3</v>
      </c>
      <c r="BB24" s="113" t="str">
        <f t="shared" si="19"/>
        <v>Y</v>
      </c>
      <c r="BC24" s="113">
        <f t="shared" si="20"/>
        <v>25</v>
      </c>
      <c r="BD24" s="113">
        <f t="shared" si="21"/>
        <v>25</v>
      </c>
      <c r="BE24" s="113">
        <f t="shared" si="22"/>
        <v>100</v>
      </c>
      <c r="BF24" s="113">
        <f t="shared" si="23"/>
        <v>3</v>
      </c>
      <c r="BG24" s="113" t="str">
        <f t="shared" si="24"/>
        <v>Y</v>
      </c>
    </row>
    <row r="25" spans="1:59" s="70" customFormat="1" x14ac:dyDescent="0.25">
      <c r="A25" s="233">
        <v>10</v>
      </c>
      <c r="B25" s="215">
        <v>2200820100010</v>
      </c>
      <c r="C25" s="216" t="s">
        <v>318</v>
      </c>
      <c r="D25" s="95">
        <v>5</v>
      </c>
      <c r="E25" s="95">
        <v>5</v>
      </c>
      <c r="F25" s="95">
        <v>2</v>
      </c>
      <c r="G25" s="95">
        <v>5</v>
      </c>
      <c r="H25" s="95">
        <v>5</v>
      </c>
      <c r="J25" s="95">
        <v>5</v>
      </c>
      <c r="K25" s="95">
        <v>5</v>
      </c>
      <c r="L25" s="95">
        <v>2</v>
      </c>
      <c r="M25" s="95">
        <v>5</v>
      </c>
      <c r="N25" s="95">
        <v>5</v>
      </c>
      <c r="P25" s="95">
        <v>5</v>
      </c>
      <c r="Q25" s="95">
        <v>3</v>
      </c>
      <c r="R25" s="95">
        <v>2</v>
      </c>
      <c r="S25" s="95">
        <v>5</v>
      </c>
      <c r="T25" s="95">
        <v>5</v>
      </c>
      <c r="V25" s="95">
        <v>5</v>
      </c>
      <c r="W25" s="95">
        <v>4</v>
      </c>
      <c r="X25" s="95">
        <v>5</v>
      </c>
      <c r="Y25" s="95">
        <v>5</v>
      </c>
      <c r="Z25" s="95">
        <v>5</v>
      </c>
      <c r="AB25" s="95">
        <v>5</v>
      </c>
      <c r="AC25" s="95">
        <v>4</v>
      </c>
      <c r="AD25" s="95">
        <v>5</v>
      </c>
      <c r="AE25" s="95">
        <v>3</v>
      </c>
      <c r="AF25" s="95">
        <v>5</v>
      </c>
      <c r="AI25" s="113">
        <f t="shared" si="0"/>
        <v>25</v>
      </c>
      <c r="AJ25" s="113">
        <f t="shared" si="1"/>
        <v>25</v>
      </c>
      <c r="AK25" s="113">
        <f t="shared" si="2"/>
        <v>100</v>
      </c>
      <c r="AL25" s="113">
        <f t="shared" si="3"/>
        <v>3</v>
      </c>
      <c r="AM25" s="113" t="str">
        <f t="shared" si="4"/>
        <v>Y</v>
      </c>
      <c r="AN25" s="113">
        <f t="shared" si="5"/>
        <v>21</v>
      </c>
      <c r="AO25" s="113">
        <f t="shared" si="6"/>
        <v>25</v>
      </c>
      <c r="AP25" s="113">
        <f t="shared" si="7"/>
        <v>84</v>
      </c>
      <c r="AQ25" s="113">
        <f t="shared" si="8"/>
        <v>3</v>
      </c>
      <c r="AR25" s="113" t="str">
        <f t="shared" si="9"/>
        <v>Y</v>
      </c>
      <c r="AS25" s="113">
        <f t="shared" si="10"/>
        <v>16</v>
      </c>
      <c r="AT25" s="113">
        <f t="shared" si="11"/>
        <v>25</v>
      </c>
      <c r="AU25" s="113">
        <f t="shared" si="12"/>
        <v>64</v>
      </c>
      <c r="AV25" s="113">
        <f t="shared" si="13"/>
        <v>3</v>
      </c>
      <c r="AW25" s="113" t="str">
        <f t="shared" si="14"/>
        <v>Y</v>
      </c>
      <c r="AX25" s="113">
        <f t="shared" si="15"/>
        <v>23</v>
      </c>
      <c r="AY25" s="113">
        <f t="shared" si="16"/>
        <v>25</v>
      </c>
      <c r="AZ25" s="113">
        <f t="shared" si="17"/>
        <v>92</v>
      </c>
      <c r="BA25" s="113">
        <f t="shared" si="18"/>
        <v>3</v>
      </c>
      <c r="BB25" s="113" t="str">
        <f t="shared" si="19"/>
        <v>Y</v>
      </c>
      <c r="BC25" s="113">
        <f t="shared" si="20"/>
        <v>25</v>
      </c>
      <c r="BD25" s="113">
        <f t="shared" si="21"/>
        <v>25</v>
      </c>
      <c r="BE25" s="113">
        <f t="shared" si="22"/>
        <v>100</v>
      </c>
      <c r="BF25" s="113">
        <f t="shared" si="23"/>
        <v>3</v>
      </c>
      <c r="BG25" s="113" t="str">
        <f t="shared" si="24"/>
        <v>Y</v>
      </c>
    </row>
    <row r="26" spans="1:59" s="70" customFormat="1" x14ac:dyDescent="0.25">
      <c r="A26" s="233">
        <v>11</v>
      </c>
      <c r="B26" s="215">
        <v>2200820100011</v>
      </c>
      <c r="C26" s="216" t="s">
        <v>319</v>
      </c>
      <c r="D26" s="95">
        <v>5</v>
      </c>
      <c r="E26" s="95">
        <v>4</v>
      </c>
      <c r="F26" s="95">
        <v>1</v>
      </c>
      <c r="G26" s="95">
        <v>5</v>
      </c>
      <c r="H26" s="95">
        <v>5</v>
      </c>
      <c r="J26" s="95">
        <v>5</v>
      </c>
      <c r="K26" s="95">
        <v>4</v>
      </c>
      <c r="L26" s="95">
        <v>5</v>
      </c>
      <c r="M26" s="95">
        <v>5</v>
      </c>
      <c r="N26" s="95">
        <v>5</v>
      </c>
      <c r="P26" s="95">
        <v>5</v>
      </c>
      <c r="Q26" s="95">
        <v>5</v>
      </c>
      <c r="R26" s="95">
        <v>5</v>
      </c>
      <c r="S26" s="95">
        <v>4</v>
      </c>
      <c r="T26" s="95">
        <v>5</v>
      </c>
      <c r="V26" s="95">
        <v>5</v>
      </c>
      <c r="W26" s="95">
        <v>4</v>
      </c>
      <c r="X26" s="95">
        <v>5</v>
      </c>
      <c r="Y26" s="95">
        <v>5</v>
      </c>
      <c r="Z26" s="95">
        <v>5</v>
      </c>
      <c r="AB26" s="95">
        <v>5</v>
      </c>
      <c r="AC26" s="95">
        <v>3</v>
      </c>
      <c r="AD26" s="95">
        <v>5</v>
      </c>
      <c r="AE26" s="95">
        <v>5</v>
      </c>
      <c r="AF26" s="95">
        <v>5</v>
      </c>
      <c r="AI26" s="113">
        <f t="shared" si="0"/>
        <v>25</v>
      </c>
      <c r="AJ26" s="113">
        <f t="shared" si="1"/>
        <v>25</v>
      </c>
      <c r="AK26" s="113">
        <f t="shared" si="2"/>
        <v>100</v>
      </c>
      <c r="AL26" s="113">
        <f t="shared" si="3"/>
        <v>3</v>
      </c>
      <c r="AM26" s="113" t="str">
        <f t="shared" si="4"/>
        <v>Y</v>
      </c>
      <c r="AN26" s="113">
        <f t="shared" si="5"/>
        <v>20</v>
      </c>
      <c r="AO26" s="113">
        <f t="shared" si="6"/>
        <v>25</v>
      </c>
      <c r="AP26" s="113">
        <f t="shared" si="7"/>
        <v>80</v>
      </c>
      <c r="AQ26" s="113">
        <f t="shared" si="8"/>
        <v>3</v>
      </c>
      <c r="AR26" s="113" t="str">
        <f t="shared" si="9"/>
        <v>Y</v>
      </c>
      <c r="AS26" s="113">
        <f t="shared" si="10"/>
        <v>21</v>
      </c>
      <c r="AT26" s="113">
        <f t="shared" si="11"/>
        <v>25</v>
      </c>
      <c r="AU26" s="113">
        <f t="shared" si="12"/>
        <v>84</v>
      </c>
      <c r="AV26" s="113">
        <f t="shared" si="13"/>
        <v>3</v>
      </c>
      <c r="AW26" s="113" t="str">
        <f t="shared" si="14"/>
        <v>Y</v>
      </c>
      <c r="AX26" s="113">
        <f t="shared" si="15"/>
        <v>24</v>
      </c>
      <c r="AY26" s="113">
        <f t="shared" si="16"/>
        <v>25</v>
      </c>
      <c r="AZ26" s="113">
        <f t="shared" si="17"/>
        <v>96</v>
      </c>
      <c r="BA26" s="113">
        <f t="shared" si="18"/>
        <v>3</v>
      </c>
      <c r="BB26" s="113" t="str">
        <f t="shared" si="19"/>
        <v>Y</v>
      </c>
      <c r="BC26" s="113">
        <f t="shared" si="20"/>
        <v>25</v>
      </c>
      <c r="BD26" s="113">
        <f t="shared" si="21"/>
        <v>25</v>
      </c>
      <c r="BE26" s="113">
        <f t="shared" si="22"/>
        <v>100</v>
      </c>
      <c r="BF26" s="113">
        <f t="shared" si="23"/>
        <v>3</v>
      </c>
      <c r="BG26" s="113" t="str">
        <f t="shared" si="24"/>
        <v>Y</v>
      </c>
    </row>
    <row r="27" spans="1:59" s="70" customFormat="1" x14ac:dyDescent="0.25">
      <c r="A27" s="233">
        <v>12</v>
      </c>
      <c r="B27" s="215">
        <v>2200820100012</v>
      </c>
      <c r="C27" s="216" t="s">
        <v>320</v>
      </c>
      <c r="D27" s="95">
        <v>5</v>
      </c>
      <c r="E27" s="95">
        <v>5</v>
      </c>
      <c r="F27" s="95">
        <v>2</v>
      </c>
      <c r="G27" s="95">
        <v>5</v>
      </c>
      <c r="H27" s="95">
        <v>5</v>
      </c>
      <c r="J27" s="95">
        <v>5</v>
      </c>
      <c r="K27" s="95">
        <v>5</v>
      </c>
      <c r="L27" s="95">
        <v>3</v>
      </c>
      <c r="M27" s="95">
        <v>5</v>
      </c>
      <c r="N27" s="95">
        <v>5</v>
      </c>
      <c r="P27" s="95">
        <v>5</v>
      </c>
      <c r="Q27" s="95">
        <v>5</v>
      </c>
      <c r="R27" s="95">
        <v>3</v>
      </c>
      <c r="S27" s="95">
        <v>4</v>
      </c>
      <c r="T27" s="95">
        <v>5</v>
      </c>
      <c r="V27" s="95">
        <v>5</v>
      </c>
      <c r="W27" s="95">
        <v>3</v>
      </c>
      <c r="X27" s="95">
        <v>5</v>
      </c>
      <c r="Y27" s="95">
        <v>5</v>
      </c>
      <c r="Z27" s="95">
        <v>5</v>
      </c>
      <c r="AB27" s="95">
        <v>5</v>
      </c>
      <c r="AC27" s="95">
        <v>2</v>
      </c>
      <c r="AD27" s="95">
        <v>4</v>
      </c>
      <c r="AE27" s="95">
        <v>5</v>
      </c>
      <c r="AF27" s="95">
        <v>5</v>
      </c>
      <c r="AI27" s="113">
        <f t="shared" si="0"/>
        <v>25</v>
      </c>
      <c r="AJ27" s="113">
        <f t="shared" si="1"/>
        <v>25</v>
      </c>
      <c r="AK27" s="113">
        <f t="shared" si="2"/>
        <v>100</v>
      </c>
      <c r="AL27" s="113">
        <f t="shared" si="3"/>
        <v>3</v>
      </c>
      <c r="AM27" s="113" t="str">
        <f t="shared" si="4"/>
        <v>Y</v>
      </c>
      <c r="AN27" s="113">
        <f t="shared" si="5"/>
        <v>20</v>
      </c>
      <c r="AO27" s="113">
        <f t="shared" si="6"/>
        <v>25</v>
      </c>
      <c r="AP27" s="113">
        <f t="shared" si="7"/>
        <v>80</v>
      </c>
      <c r="AQ27" s="113">
        <f t="shared" si="8"/>
        <v>3</v>
      </c>
      <c r="AR27" s="113" t="str">
        <f t="shared" si="9"/>
        <v>Y</v>
      </c>
      <c r="AS27" s="113">
        <f t="shared" si="10"/>
        <v>17</v>
      </c>
      <c r="AT27" s="113">
        <f t="shared" si="11"/>
        <v>25</v>
      </c>
      <c r="AU27" s="113">
        <f t="shared" si="12"/>
        <v>68</v>
      </c>
      <c r="AV27" s="113">
        <f t="shared" si="13"/>
        <v>3</v>
      </c>
      <c r="AW27" s="113" t="str">
        <f t="shared" si="14"/>
        <v>Y</v>
      </c>
      <c r="AX27" s="113">
        <f t="shared" si="15"/>
        <v>24</v>
      </c>
      <c r="AY27" s="113">
        <f t="shared" si="16"/>
        <v>25</v>
      </c>
      <c r="AZ27" s="113">
        <f t="shared" si="17"/>
        <v>96</v>
      </c>
      <c r="BA27" s="113">
        <f t="shared" si="18"/>
        <v>3</v>
      </c>
      <c r="BB27" s="113" t="str">
        <f t="shared" si="19"/>
        <v>Y</v>
      </c>
      <c r="BC27" s="113">
        <f t="shared" si="20"/>
        <v>25</v>
      </c>
      <c r="BD27" s="113">
        <f t="shared" si="21"/>
        <v>25</v>
      </c>
      <c r="BE27" s="113">
        <f t="shared" si="22"/>
        <v>100</v>
      </c>
      <c r="BF27" s="113">
        <f t="shared" si="23"/>
        <v>3</v>
      </c>
      <c r="BG27" s="113" t="str">
        <f t="shared" si="24"/>
        <v>Y</v>
      </c>
    </row>
    <row r="28" spans="1:59" s="70" customFormat="1" x14ac:dyDescent="0.25">
      <c r="A28" s="233">
        <v>13</v>
      </c>
      <c r="B28" s="215">
        <v>2200820100013</v>
      </c>
      <c r="C28" s="216" t="s">
        <v>321</v>
      </c>
      <c r="D28" s="95">
        <v>5</v>
      </c>
      <c r="E28" s="95">
        <v>5</v>
      </c>
      <c r="F28" s="95">
        <v>1</v>
      </c>
      <c r="G28" s="95">
        <v>5</v>
      </c>
      <c r="H28" s="95">
        <v>5</v>
      </c>
      <c r="J28" s="95">
        <v>5</v>
      </c>
      <c r="K28" s="95">
        <v>5</v>
      </c>
      <c r="L28" s="95">
        <v>4</v>
      </c>
      <c r="M28" s="95">
        <v>5</v>
      </c>
      <c r="N28" s="95">
        <v>5</v>
      </c>
      <c r="P28" s="95">
        <v>5</v>
      </c>
      <c r="Q28" s="95">
        <v>5</v>
      </c>
      <c r="R28" s="95">
        <v>4</v>
      </c>
      <c r="S28" s="95">
        <v>4</v>
      </c>
      <c r="T28" s="95">
        <v>5</v>
      </c>
      <c r="V28" s="95">
        <v>5</v>
      </c>
      <c r="W28" s="95">
        <v>3</v>
      </c>
      <c r="X28" s="95">
        <v>5</v>
      </c>
      <c r="Y28" s="95">
        <v>5</v>
      </c>
      <c r="Z28" s="95">
        <v>5</v>
      </c>
      <c r="AB28" s="95">
        <v>5</v>
      </c>
      <c r="AC28" s="95">
        <v>3</v>
      </c>
      <c r="AD28" s="95">
        <v>4</v>
      </c>
      <c r="AE28" s="95">
        <v>4</v>
      </c>
      <c r="AF28" s="95">
        <v>5</v>
      </c>
      <c r="AI28" s="113">
        <f t="shared" si="0"/>
        <v>25</v>
      </c>
      <c r="AJ28" s="113">
        <f t="shared" si="1"/>
        <v>25</v>
      </c>
      <c r="AK28" s="113">
        <f t="shared" si="2"/>
        <v>100</v>
      </c>
      <c r="AL28" s="113">
        <f t="shared" si="3"/>
        <v>3</v>
      </c>
      <c r="AM28" s="113" t="str">
        <f t="shared" si="4"/>
        <v>Y</v>
      </c>
      <c r="AN28" s="113">
        <f t="shared" si="5"/>
        <v>21</v>
      </c>
      <c r="AO28" s="113">
        <f t="shared" si="6"/>
        <v>25</v>
      </c>
      <c r="AP28" s="113">
        <f t="shared" si="7"/>
        <v>84</v>
      </c>
      <c r="AQ28" s="113">
        <f t="shared" si="8"/>
        <v>3</v>
      </c>
      <c r="AR28" s="113" t="str">
        <f t="shared" si="9"/>
        <v>Y</v>
      </c>
      <c r="AS28" s="113">
        <f t="shared" si="10"/>
        <v>18</v>
      </c>
      <c r="AT28" s="113">
        <f t="shared" si="11"/>
        <v>25</v>
      </c>
      <c r="AU28" s="113">
        <f t="shared" si="12"/>
        <v>72</v>
      </c>
      <c r="AV28" s="113">
        <f t="shared" si="13"/>
        <v>3</v>
      </c>
      <c r="AW28" s="113" t="str">
        <f t="shared" si="14"/>
        <v>Y</v>
      </c>
      <c r="AX28" s="113">
        <f t="shared" si="15"/>
        <v>23</v>
      </c>
      <c r="AY28" s="113">
        <f t="shared" si="16"/>
        <v>25</v>
      </c>
      <c r="AZ28" s="113">
        <f t="shared" si="17"/>
        <v>92</v>
      </c>
      <c r="BA28" s="113">
        <f t="shared" si="18"/>
        <v>3</v>
      </c>
      <c r="BB28" s="113" t="str">
        <f t="shared" si="19"/>
        <v>Y</v>
      </c>
      <c r="BC28" s="113">
        <f t="shared" si="20"/>
        <v>25</v>
      </c>
      <c r="BD28" s="113">
        <f t="shared" si="21"/>
        <v>25</v>
      </c>
      <c r="BE28" s="113">
        <f t="shared" si="22"/>
        <v>100</v>
      </c>
      <c r="BF28" s="113">
        <f t="shared" si="23"/>
        <v>3</v>
      </c>
      <c r="BG28" s="113" t="str">
        <f t="shared" si="24"/>
        <v>Y</v>
      </c>
    </row>
    <row r="29" spans="1:59" s="70" customFormat="1" x14ac:dyDescent="0.25">
      <c r="A29" s="233">
        <v>14</v>
      </c>
      <c r="B29" s="215">
        <v>2200820100014</v>
      </c>
      <c r="C29" s="216" t="s">
        <v>322</v>
      </c>
      <c r="D29" s="95">
        <v>5</v>
      </c>
      <c r="E29" s="95">
        <v>5</v>
      </c>
      <c r="F29" s="95">
        <v>2</v>
      </c>
      <c r="G29" s="95">
        <v>5</v>
      </c>
      <c r="H29" s="95">
        <v>5</v>
      </c>
      <c r="J29" s="95">
        <v>5</v>
      </c>
      <c r="K29" s="95">
        <v>2</v>
      </c>
      <c r="L29" s="95">
        <v>4</v>
      </c>
      <c r="M29" s="95">
        <v>5</v>
      </c>
      <c r="N29" s="95">
        <v>5</v>
      </c>
      <c r="P29" s="95">
        <v>5</v>
      </c>
      <c r="Q29" s="95">
        <v>4</v>
      </c>
      <c r="R29" s="95">
        <v>4</v>
      </c>
      <c r="S29" s="95">
        <v>5</v>
      </c>
      <c r="T29" s="95">
        <v>5</v>
      </c>
      <c r="V29" s="95">
        <v>5</v>
      </c>
      <c r="W29" s="95">
        <v>3</v>
      </c>
      <c r="X29" s="95">
        <v>5</v>
      </c>
      <c r="Y29" s="95">
        <v>5</v>
      </c>
      <c r="Z29" s="95">
        <v>5</v>
      </c>
      <c r="AB29" s="95">
        <v>5</v>
      </c>
      <c r="AC29" s="95">
        <v>2</v>
      </c>
      <c r="AD29" s="95">
        <v>5</v>
      </c>
      <c r="AE29" s="95">
        <v>5</v>
      </c>
      <c r="AF29" s="95">
        <v>5</v>
      </c>
      <c r="AI29" s="113">
        <f t="shared" si="0"/>
        <v>25</v>
      </c>
      <c r="AJ29" s="113">
        <f t="shared" si="1"/>
        <v>25</v>
      </c>
      <c r="AK29" s="113">
        <f t="shared" si="2"/>
        <v>100</v>
      </c>
      <c r="AL29" s="113">
        <f t="shared" si="3"/>
        <v>3</v>
      </c>
      <c r="AM29" s="113" t="str">
        <f t="shared" si="4"/>
        <v>Y</v>
      </c>
      <c r="AN29" s="113">
        <f t="shared" si="5"/>
        <v>16</v>
      </c>
      <c r="AO29" s="113">
        <f t="shared" si="6"/>
        <v>25</v>
      </c>
      <c r="AP29" s="113">
        <f t="shared" si="7"/>
        <v>64</v>
      </c>
      <c r="AQ29" s="113">
        <f t="shared" si="8"/>
        <v>3</v>
      </c>
      <c r="AR29" s="113" t="str">
        <f t="shared" si="9"/>
        <v>Y</v>
      </c>
      <c r="AS29" s="113">
        <f t="shared" si="10"/>
        <v>20</v>
      </c>
      <c r="AT29" s="113">
        <f t="shared" si="11"/>
        <v>25</v>
      </c>
      <c r="AU29" s="113">
        <f t="shared" si="12"/>
        <v>80</v>
      </c>
      <c r="AV29" s="113">
        <f t="shared" si="13"/>
        <v>3</v>
      </c>
      <c r="AW29" s="113" t="str">
        <f t="shared" si="14"/>
        <v>Y</v>
      </c>
      <c r="AX29" s="113">
        <f t="shared" si="15"/>
        <v>25</v>
      </c>
      <c r="AY29" s="113">
        <f t="shared" si="16"/>
        <v>25</v>
      </c>
      <c r="AZ29" s="113">
        <f t="shared" si="17"/>
        <v>100</v>
      </c>
      <c r="BA29" s="113">
        <f t="shared" si="18"/>
        <v>3</v>
      </c>
      <c r="BB29" s="113" t="str">
        <f t="shared" si="19"/>
        <v>Y</v>
      </c>
      <c r="BC29" s="113">
        <f t="shared" si="20"/>
        <v>25</v>
      </c>
      <c r="BD29" s="113">
        <f t="shared" si="21"/>
        <v>25</v>
      </c>
      <c r="BE29" s="113">
        <f t="shared" si="22"/>
        <v>100</v>
      </c>
      <c r="BF29" s="113">
        <f t="shared" si="23"/>
        <v>3</v>
      </c>
      <c r="BG29" s="113" t="str">
        <f t="shared" si="24"/>
        <v>Y</v>
      </c>
    </row>
    <row r="30" spans="1:59" s="70" customFormat="1" x14ac:dyDescent="0.25">
      <c r="A30" s="233">
        <v>15</v>
      </c>
      <c r="B30" s="215">
        <v>2200820100015</v>
      </c>
      <c r="C30" s="216" t="s">
        <v>323</v>
      </c>
      <c r="D30" s="95">
        <v>5</v>
      </c>
      <c r="E30" s="95">
        <v>5</v>
      </c>
      <c r="F30" s="95">
        <v>5</v>
      </c>
      <c r="G30" s="95">
        <v>5</v>
      </c>
      <c r="H30" s="95">
        <v>5</v>
      </c>
      <c r="J30" s="95">
        <v>5</v>
      </c>
      <c r="K30" s="95">
        <v>4</v>
      </c>
      <c r="L30" s="95">
        <v>5</v>
      </c>
      <c r="M30" s="95">
        <v>5</v>
      </c>
      <c r="N30" s="95">
        <v>5</v>
      </c>
      <c r="P30" s="95">
        <v>5</v>
      </c>
      <c r="Q30" s="95">
        <v>5</v>
      </c>
      <c r="R30" s="95">
        <v>5</v>
      </c>
      <c r="S30" s="95">
        <v>4</v>
      </c>
      <c r="T30" s="95">
        <v>5</v>
      </c>
      <c r="V30" s="95">
        <v>5</v>
      </c>
      <c r="W30" s="95">
        <v>3</v>
      </c>
      <c r="X30" s="95">
        <v>5</v>
      </c>
      <c r="Y30" s="95">
        <v>5</v>
      </c>
      <c r="Z30" s="95">
        <v>5</v>
      </c>
      <c r="AB30" s="95">
        <v>5</v>
      </c>
      <c r="AC30" s="95">
        <v>3</v>
      </c>
      <c r="AD30" s="95">
        <v>5</v>
      </c>
      <c r="AE30" s="95">
        <v>5</v>
      </c>
      <c r="AF30" s="95">
        <v>5</v>
      </c>
      <c r="AI30" s="113">
        <f t="shared" si="0"/>
        <v>25</v>
      </c>
      <c r="AJ30" s="113">
        <f t="shared" si="1"/>
        <v>25</v>
      </c>
      <c r="AK30" s="113">
        <f t="shared" si="2"/>
        <v>100</v>
      </c>
      <c r="AL30" s="113">
        <f t="shared" si="3"/>
        <v>3</v>
      </c>
      <c r="AM30" s="113" t="str">
        <f t="shared" si="4"/>
        <v>Y</v>
      </c>
      <c r="AN30" s="113">
        <f t="shared" si="5"/>
        <v>20</v>
      </c>
      <c r="AO30" s="113">
        <f t="shared" si="6"/>
        <v>25</v>
      </c>
      <c r="AP30" s="113">
        <f t="shared" si="7"/>
        <v>80</v>
      </c>
      <c r="AQ30" s="113">
        <f t="shared" si="8"/>
        <v>3</v>
      </c>
      <c r="AR30" s="113" t="str">
        <f t="shared" si="9"/>
        <v>Y</v>
      </c>
      <c r="AS30" s="113">
        <f t="shared" si="10"/>
        <v>25</v>
      </c>
      <c r="AT30" s="113">
        <f t="shared" si="11"/>
        <v>25</v>
      </c>
      <c r="AU30" s="113">
        <f t="shared" si="12"/>
        <v>100</v>
      </c>
      <c r="AV30" s="113">
        <f t="shared" si="13"/>
        <v>3</v>
      </c>
      <c r="AW30" s="113" t="str">
        <f t="shared" si="14"/>
        <v>Y</v>
      </c>
      <c r="AX30" s="113">
        <f t="shared" si="15"/>
        <v>24</v>
      </c>
      <c r="AY30" s="113">
        <f t="shared" si="16"/>
        <v>25</v>
      </c>
      <c r="AZ30" s="113">
        <f t="shared" si="17"/>
        <v>96</v>
      </c>
      <c r="BA30" s="113">
        <f t="shared" si="18"/>
        <v>3</v>
      </c>
      <c r="BB30" s="113" t="str">
        <f t="shared" si="19"/>
        <v>Y</v>
      </c>
      <c r="BC30" s="113">
        <f t="shared" si="20"/>
        <v>25</v>
      </c>
      <c r="BD30" s="113">
        <f t="shared" si="21"/>
        <v>25</v>
      </c>
      <c r="BE30" s="113">
        <f t="shared" si="22"/>
        <v>100</v>
      </c>
      <c r="BF30" s="113">
        <f t="shared" si="23"/>
        <v>3</v>
      </c>
      <c r="BG30" s="113" t="str">
        <f t="shared" si="24"/>
        <v>Y</v>
      </c>
    </row>
    <row r="31" spans="1:59" s="70" customFormat="1" x14ac:dyDescent="0.25">
      <c r="A31" s="233">
        <v>16</v>
      </c>
      <c r="B31" s="215">
        <v>2200820100016</v>
      </c>
      <c r="C31" s="216" t="s">
        <v>324</v>
      </c>
      <c r="D31" s="95">
        <v>5</v>
      </c>
      <c r="E31" s="95">
        <v>5</v>
      </c>
      <c r="F31" s="95">
        <v>3</v>
      </c>
      <c r="G31" s="95">
        <v>5</v>
      </c>
      <c r="H31" s="95">
        <v>5</v>
      </c>
      <c r="J31" s="95">
        <v>5</v>
      </c>
      <c r="K31" s="95">
        <v>2</v>
      </c>
      <c r="L31" s="95">
        <v>3</v>
      </c>
      <c r="M31" s="95">
        <v>5</v>
      </c>
      <c r="N31" s="95">
        <v>5</v>
      </c>
      <c r="P31" s="95">
        <v>5</v>
      </c>
      <c r="Q31" s="95">
        <v>5</v>
      </c>
      <c r="R31" s="95">
        <v>3</v>
      </c>
      <c r="S31" s="95">
        <v>5</v>
      </c>
      <c r="T31" s="95">
        <v>5</v>
      </c>
      <c r="V31" s="95">
        <v>5</v>
      </c>
      <c r="W31" s="95">
        <v>3</v>
      </c>
      <c r="X31" s="95">
        <v>5</v>
      </c>
      <c r="Y31" s="95">
        <v>5</v>
      </c>
      <c r="Z31" s="95">
        <v>5</v>
      </c>
      <c r="AB31" s="95">
        <v>5</v>
      </c>
      <c r="AC31" s="95">
        <v>4</v>
      </c>
      <c r="AD31" s="95">
        <v>3</v>
      </c>
      <c r="AE31" s="95">
        <v>4</v>
      </c>
      <c r="AF31" s="95">
        <v>5</v>
      </c>
      <c r="AI31" s="113">
        <f t="shared" si="0"/>
        <v>25</v>
      </c>
      <c r="AJ31" s="113">
        <f t="shared" si="1"/>
        <v>25</v>
      </c>
      <c r="AK31" s="113">
        <f t="shared" si="2"/>
        <v>100</v>
      </c>
      <c r="AL31" s="113">
        <f t="shared" si="3"/>
        <v>3</v>
      </c>
      <c r="AM31" s="113" t="str">
        <f t="shared" si="4"/>
        <v>Y</v>
      </c>
      <c r="AN31" s="113">
        <f t="shared" si="5"/>
        <v>19</v>
      </c>
      <c r="AO31" s="113">
        <f t="shared" si="6"/>
        <v>25</v>
      </c>
      <c r="AP31" s="113">
        <f t="shared" si="7"/>
        <v>76</v>
      </c>
      <c r="AQ31" s="113">
        <f t="shared" si="8"/>
        <v>3</v>
      </c>
      <c r="AR31" s="113" t="str">
        <f t="shared" si="9"/>
        <v>Y</v>
      </c>
      <c r="AS31" s="113">
        <f t="shared" si="10"/>
        <v>17</v>
      </c>
      <c r="AT31" s="113">
        <f t="shared" si="11"/>
        <v>25</v>
      </c>
      <c r="AU31" s="113">
        <f t="shared" si="12"/>
        <v>68</v>
      </c>
      <c r="AV31" s="113">
        <f t="shared" si="13"/>
        <v>3</v>
      </c>
      <c r="AW31" s="113" t="str">
        <f t="shared" si="14"/>
        <v>Y</v>
      </c>
      <c r="AX31" s="113">
        <f t="shared" si="15"/>
        <v>24</v>
      </c>
      <c r="AY31" s="113">
        <f t="shared" si="16"/>
        <v>25</v>
      </c>
      <c r="AZ31" s="113">
        <f t="shared" si="17"/>
        <v>96</v>
      </c>
      <c r="BA31" s="113">
        <f t="shared" si="18"/>
        <v>3</v>
      </c>
      <c r="BB31" s="113" t="str">
        <f t="shared" si="19"/>
        <v>Y</v>
      </c>
      <c r="BC31" s="113">
        <f t="shared" si="20"/>
        <v>25</v>
      </c>
      <c r="BD31" s="113">
        <f t="shared" si="21"/>
        <v>25</v>
      </c>
      <c r="BE31" s="113">
        <f t="shared" si="22"/>
        <v>100</v>
      </c>
      <c r="BF31" s="113">
        <f t="shared" si="23"/>
        <v>3</v>
      </c>
      <c r="BG31" s="113" t="str">
        <f t="shared" si="24"/>
        <v>Y</v>
      </c>
    </row>
    <row r="32" spans="1:59" s="70" customFormat="1" x14ac:dyDescent="0.25">
      <c r="A32" s="233">
        <v>17</v>
      </c>
      <c r="B32" s="215">
        <v>2200820100018</v>
      </c>
      <c r="C32" s="216" t="s">
        <v>171</v>
      </c>
      <c r="D32" s="95">
        <v>5</v>
      </c>
      <c r="E32" s="95">
        <v>5</v>
      </c>
      <c r="F32" s="95">
        <v>4</v>
      </c>
      <c r="G32" s="95">
        <v>5</v>
      </c>
      <c r="H32" s="95">
        <v>5</v>
      </c>
      <c r="J32" s="95">
        <v>5</v>
      </c>
      <c r="K32" s="95">
        <v>5</v>
      </c>
      <c r="L32" s="95">
        <v>5</v>
      </c>
      <c r="M32" s="95">
        <v>2</v>
      </c>
      <c r="N32" s="95">
        <v>5</v>
      </c>
      <c r="P32" s="95">
        <v>5</v>
      </c>
      <c r="Q32" s="95">
        <v>5</v>
      </c>
      <c r="R32" s="95">
        <v>5</v>
      </c>
      <c r="S32" s="95">
        <v>5</v>
      </c>
      <c r="T32" s="95">
        <v>5</v>
      </c>
      <c r="V32" s="95">
        <v>5</v>
      </c>
      <c r="W32" s="95">
        <v>3</v>
      </c>
      <c r="X32" s="95">
        <v>5</v>
      </c>
      <c r="Y32" s="95">
        <v>5</v>
      </c>
      <c r="Z32" s="95">
        <v>5</v>
      </c>
      <c r="AB32" s="95">
        <v>5</v>
      </c>
      <c r="AC32" s="95">
        <v>3</v>
      </c>
      <c r="AD32" s="95">
        <v>4</v>
      </c>
      <c r="AE32" s="95">
        <v>4</v>
      </c>
      <c r="AF32" s="95">
        <v>5</v>
      </c>
      <c r="AI32" s="113">
        <f t="shared" si="0"/>
        <v>25</v>
      </c>
      <c r="AJ32" s="113">
        <f t="shared" si="1"/>
        <v>25</v>
      </c>
      <c r="AK32" s="113">
        <f t="shared" si="2"/>
        <v>100</v>
      </c>
      <c r="AL32" s="113">
        <f t="shared" si="3"/>
        <v>3</v>
      </c>
      <c r="AM32" s="113" t="str">
        <f t="shared" si="4"/>
        <v>Y</v>
      </c>
      <c r="AN32" s="113">
        <f t="shared" si="5"/>
        <v>21</v>
      </c>
      <c r="AO32" s="113">
        <f t="shared" si="6"/>
        <v>25</v>
      </c>
      <c r="AP32" s="113">
        <f t="shared" si="7"/>
        <v>84</v>
      </c>
      <c r="AQ32" s="113">
        <f t="shared" si="8"/>
        <v>3</v>
      </c>
      <c r="AR32" s="113" t="str">
        <f t="shared" si="9"/>
        <v>Y</v>
      </c>
      <c r="AS32" s="113">
        <f t="shared" si="10"/>
        <v>23</v>
      </c>
      <c r="AT32" s="113">
        <f t="shared" si="11"/>
        <v>25</v>
      </c>
      <c r="AU32" s="113">
        <f t="shared" si="12"/>
        <v>92</v>
      </c>
      <c r="AV32" s="113">
        <f t="shared" si="13"/>
        <v>3</v>
      </c>
      <c r="AW32" s="113" t="str">
        <f t="shared" si="14"/>
        <v>Y</v>
      </c>
      <c r="AX32" s="113">
        <f t="shared" si="15"/>
        <v>21</v>
      </c>
      <c r="AY32" s="113">
        <f t="shared" si="16"/>
        <v>25</v>
      </c>
      <c r="AZ32" s="113">
        <f t="shared" si="17"/>
        <v>84</v>
      </c>
      <c r="BA32" s="113">
        <f t="shared" si="18"/>
        <v>3</v>
      </c>
      <c r="BB32" s="113" t="str">
        <f t="shared" si="19"/>
        <v>Y</v>
      </c>
      <c r="BC32" s="113">
        <f t="shared" si="20"/>
        <v>25</v>
      </c>
      <c r="BD32" s="113">
        <f t="shared" si="21"/>
        <v>25</v>
      </c>
      <c r="BE32" s="113">
        <f t="shared" si="22"/>
        <v>100</v>
      </c>
      <c r="BF32" s="113">
        <f t="shared" si="23"/>
        <v>3</v>
      </c>
      <c r="BG32" s="113" t="str">
        <f t="shared" si="24"/>
        <v>Y</v>
      </c>
    </row>
    <row r="33" spans="1:59" s="70" customFormat="1" x14ac:dyDescent="0.25">
      <c r="A33" s="233">
        <v>18</v>
      </c>
      <c r="B33" s="215">
        <v>2200820100019</v>
      </c>
      <c r="C33" s="216" t="s">
        <v>325</v>
      </c>
      <c r="D33" s="95">
        <v>5</v>
      </c>
      <c r="E33" s="95">
        <v>5</v>
      </c>
      <c r="F33" s="95">
        <v>4</v>
      </c>
      <c r="G33" s="95">
        <v>5</v>
      </c>
      <c r="H33" s="95">
        <v>5</v>
      </c>
      <c r="J33" s="95">
        <v>5</v>
      </c>
      <c r="K33" s="95">
        <v>5</v>
      </c>
      <c r="L33" s="95">
        <v>5</v>
      </c>
      <c r="M33" s="95">
        <v>5</v>
      </c>
      <c r="N33" s="95">
        <v>5</v>
      </c>
      <c r="P33" s="95">
        <v>5</v>
      </c>
      <c r="Q33" s="95">
        <v>5</v>
      </c>
      <c r="R33" s="95">
        <v>5</v>
      </c>
      <c r="S33" s="95">
        <v>5</v>
      </c>
      <c r="T33" s="95">
        <v>5</v>
      </c>
      <c r="V33" s="95">
        <v>5</v>
      </c>
      <c r="W33" s="95">
        <v>2</v>
      </c>
      <c r="X33" s="95">
        <v>5</v>
      </c>
      <c r="Y33" s="95">
        <v>5</v>
      </c>
      <c r="Z33" s="95">
        <v>5</v>
      </c>
      <c r="AB33" s="95">
        <v>5</v>
      </c>
      <c r="AC33" s="95">
        <v>2</v>
      </c>
      <c r="AD33" s="95">
        <v>4</v>
      </c>
      <c r="AE33" s="95">
        <v>4</v>
      </c>
      <c r="AF33" s="95">
        <v>5</v>
      </c>
      <c r="AI33" s="113">
        <f t="shared" si="0"/>
        <v>25</v>
      </c>
      <c r="AJ33" s="113">
        <f t="shared" si="1"/>
        <v>25</v>
      </c>
      <c r="AK33" s="113">
        <f t="shared" si="2"/>
        <v>100</v>
      </c>
      <c r="AL33" s="113">
        <f t="shared" si="3"/>
        <v>3</v>
      </c>
      <c r="AM33" s="113" t="str">
        <f t="shared" si="4"/>
        <v>Y</v>
      </c>
      <c r="AN33" s="113">
        <f t="shared" si="5"/>
        <v>19</v>
      </c>
      <c r="AO33" s="113">
        <f t="shared" si="6"/>
        <v>25</v>
      </c>
      <c r="AP33" s="113">
        <f t="shared" si="7"/>
        <v>76</v>
      </c>
      <c r="AQ33" s="113">
        <f t="shared" si="8"/>
        <v>3</v>
      </c>
      <c r="AR33" s="113" t="str">
        <f t="shared" si="9"/>
        <v>Y</v>
      </c>
      <c r="AS33" s="113">
        <f t="shared" si="10"/>
        <v>23</v>
      </c>
      <c r="AT33" s="113">
        <f t="shared" si="11"/>
        <v>25</v>
      </c>
      <c r="AU33" s="113">
        <f t="shared" si="12"/>
        <v>92</v>
      </c>
      <c r="AV33" s="113">
        <f t="shared" si="13"/>
        <v>3</v>
      </c>
      <c r="AW33" s="113" t="str">
        <f t="shared" si="14"/>
        <v>Y</v>
      </c>
      <c r="AX33" s="113">
        <f t="shared" si="15"/>
        <v>24</v>
      </c>
      <c r="AY33" s="113">
        <f t="shared" si="16"/>
        <v>25</v>
      </c>
      <c r="AZ33" s="113">
        <f t="shared" si="17"/>
        <v>96</v>
      </c>
      <c r="BA33" s="113">
        <f t="shared" si="18"/>
        <v>3</v>
      </c>
      <c r="BB33" s="113" t="str">
        <f t="shared" si="19"/>
        <v>Y</v>
      </c>
      <c r="BC33" s="113">
        <f t="shared" si="20"/>
        <v>25</v>
      </c>
      <c r="BD33" s="113">
        <f t="shared" si="21"/>
        <v>25</v>
      </c>
      <c r="BE33" s="113">
        <f t="shared" si="22"/>
        <v>100</v>
      </c>
      <c r="BF33" s="113">
        <f t="shared" si="23"/>
        <v>3</v>
      </c>
      <c r="BG33" s="113" t="str">
        <f t="shared" si="24"/>
        <v>Y</v>
      </c>
    </row>
    <row r="34" spans="1:59" s="70" customFormat="1" x14ac:dyDescent="0.25">
      <c r="A34" s="233">
        <v>19</v>
      </c>
      <c r="B34" s="215">
        <v>2200820100020</v>
      </c>
      <c r="C34" s="216" t="s">
        <v>326</v>
      </c>
      <c r="D34" s="95">
        <v>5</v>
      </c>
      <c r="E34" s="95">
        <v>5</v>
      </c>
      <c r="F34" s="95">
        <v>5</v>
      </c>
      <c r="G34" s="95">
        <v>5</v>
      </c>
      <c r="H34" s="95">
        <v>5</v>
      </c>
      <c r="J34" s="95">
        <v>5</v>
      </c>
      <c r="K34" s="95">
        <v>5</v>
      </c>
      <c r="L34" s="95">
        <v>5</v>
      </c>
      <c r="M34" s="95">
        <v>5</v>
      </c>
      <c r="N34" s="95">
        <v>5</v>
      </c>
      <c r="P34" s="95">
        <v>5</v>
      </c>
      <c r="Q34" s="95">
        <v>5</v>
      </c>
      <c r="R34" s="95">
        <v>5</v>
      </c>
      <c r="S34" s="95">
        <v>5</v>
      </c>
      <c r="T34" s="95">
        <v>5</v>
      </c>
      <c r="V34" s="95">
        <v>5</v>
      </c>
      <c r="W34" s="95">
        <v>2</v>
      </c>
      <c r="X34" s="95">
        <v>5</v>
      </c>
      <c r="Y34" s="95">
        <v>5</v>
      </c>
      <c r="Z34" s="95">
        <v>5</v>
      </c>
      <c r="AB34" s="95">
        <v>5</v>
      </c>
      <c r="AC34" s="95">
        <v>4</v>
      </c>
      <c r="AD34" s="95">
        <v>5</v>
      </c>
      <c r="AE34" s="95">
        <v>5</v>
      </c>
      <c r="AF34" s="95">
        <v>5</v>
      </c>
      <c r="AI34" s="113">
        <f t="shared" si="0"/>
        <v>25</v>
      </c>
      <c r="AJ34" s="113">
        <f t="shared" si="1"/>
        <v>25</v>
      </c>
      <c r="AK34" s="113">
        <f t="shared" si="2"/>
        <v>100</v>
      </c>
      <c r="AL34" s="113">
        <f t="shared" si="3"/>
        <v>3</v>
      </c>
      <c r="AM34" s="113" t="str">
        <f t="shared" si="4"/>
        <v>Y</v>
      </c>
      <c r="AN34" s="113">
        <f t="shared" si="5"/>
        <v>21</v>
      </c>
      <c r="AO34" s="113">
        <f t="shared" si="6"/>
        <v>25</v>
      </c>
      <c r="AP34" s="113">
        <f t="shared" si="7"/>
        <v>84</v>
      </c>
      <c r="AQ34" s="113">
        <f t="shared" si="8"/>
        <v>3</v>
      </c>
      <c r="AR34" s="113" t="str">
        <f t="shared" si="9"/>
        <v>Y</v>
      </c>
      <c r="AS34" s="113">
        <f t="shared" si="10"/>
        <v>25</v>
      </c>
      <c r="AT34" s="113">
        <f t="shared" si="11"/>
        <v>25</v>
      </c>
      <c r="AU34" s="113">
        <f t="shared" si="12"/>
        <v>100</v>
      </c>
      <c r="AV34" s="113">
        <f t="shared" si="13"/>
        <v>3</v>
      </c>
      <c r="AW34" s="113" t="str">
        <f t="shared" si="14"/>
        <v>Y</v>
      </c>
      <c r="AX34" s="113">
        <f t="shared" si="15"/>
        <v>25</v>
      </c>
      <c r="AY34" s="113">
        <f t="shared" si="16"/>
        <v>25</v>
      </c>
      <c r="AZ34" s="113">
        <f t="shared" si="17"/>
        <v>100</v>
      </c>
      <c r="BA34" s="113">
        <f t="shared" si="18"/>
        <v>3</v>
      </c>
      <c r="BB34" s="113" t="str">
        <f t="shared" si="19"/>
        <v>Y</v>
      </c>
      <c r="BC34" s="113">
        <f t="shared" si="20"/>
        <v>25</v>
      </c>
      <c r="BD34" s="113">
        <f t="shared" si="21"/>
        <v>25</v>
      </c>
      <c r="BE34" s="113">
        <f t="shared" si="22"/>
        <v>100</v>
      </c>
      <c r="BF34" s="113">
        <f t="shared" si="23"/>
        <v>3</v>
      </c>
      <c r="BG34" s="113" t="str">
        <f t="shared" si="24"/>
        <v>Y</v>
      </c>
    </row>
    <row r="35" spans="1:59" s="70" customFormat="1" x14ac:dyDescent="0.25">
      <c r="A35" s="233">
        <v>20</v>
      </c>
      <c r="B35" s="215">
        <v>2200820100021</v>
      </c>
      <c r="C35" s="216" t="s">
        <v>327</v>
      </c>
      <c r="D35" s="95">
        <v>5</v>
      </c>
      <c r="E35" s="95">
        <v>5</v>
      </c>
      <c r="F35" s="95">
        <v>3</v>
      </c>
      <c r="G35" s="95">
        <v>5</v>
      </c>
      <c r="H35" s="95">
        <v>5</v>
      </c>
      <c r="J35" s="95">
        <v>5</v>
      </c>
      <c r="K35" s="95">
        <v>4</v>
      </c>
      <c r="L35" s="95">
        <v>5</v>
      </c>
      <c r="M35" s="95">
        <v>5</v>
      </c>
      <c r="N35" s="95">
        <v>5</v>
      </c>
      <c r="P35" s="95">
        <v>5</v>
      </c>
      <c r="Q35" s="95">
        <v>5</v>
      </c>
      <c r="R35" s="95">
        <v>5</v>
      </c>
      <c r="S35" s="95">
        <v>5</v>
      </c>
      <c r="T35" s="95">
        <v>5</v>
      </c>
      <c r="V35" s="95">
        <v>5</v>
      </c>
      <c r="W35" s="95">
        <v>2</v>
      </c>
      <c r="X35" s="95">
        <v>5</v>
      </c>
      <c r="Y35" s="95">
        <v>5</v>
      </c>
      <c r="Z35" s="95">
        <v>5</v>
      </c>
      <c r="AB35" s="95">
        <v>5</v>
      </c>
      <c r="AC35" s="95">
        <v>3</v>
      </c>
      <c r="AD35" s="95">
        <v>3</v>
      </c>
      <c r="AE35" s="95">
        <v>4</v>
      </c>
      <c r="AF35" s="95">
        <v>5</v>
      </c>
      <c r="AI35" s="113">
        <f t="shared" si="0"/>
        <v>25</v>
      </c>
      <c r="AJ35" s="113">
        <f t="shared" si="1"/>
        <v>25</v>
      </c>
      <c r="AK35" s="113">
        <f t="shared" si="2"/>
        <v>100</v>
      </c>
      <c r="AL35" s="113">
        <f t="shared" si="3"/>
        <v>3</v>
      </c>
      <c r="AM35" s="113" t="str">
        <f t="shared" si="4"/>
        <v>Y</v>
      </c>
      <c r="AN35" s="113">
        <f t="shared" si="5"/>
        <v>19</v>
      </c>
      <c r="AO35" s="113">
        <f t="shared" si="6"/>
        <v>25</v>
      </c>
      <c r="AP35" s="113">
        <f t="shared" si="7"/>
        <v>76</v>
      </c>
      <c r="AQ35" s="113">
        <f t="shared" si="8"/>
        <v>3</v>
      </c>
      <c r="AR35" s="113" t="str">
        <f t="shared" si="9"/>
        <v>Y</v>
      </c>
      <c r="AS35" s="113">
        <f t="shared" si="10"/>
        <v>21</v>
      </c>
      <c r="AT35" s="113">
        <f t="shared" si="11"/>
        <v>25</v>
      </c>
      <c r="AU35" s="113">
        <f t="shared" si="12"/>
        <v>84</v>
      </c>
      <c r="AV35" s="113">
        <f t="shared" si="13"/>
        <v>3</v>
      </c>
      <c r="AW35" s="113" t="str">
        <f t="shared" si="14"/>
        <v>Y</v>
      </c>
      <c r="AX35" s="113">
        <f t="shared" si="15"/>
        <v>24</v>
      </c>
      <c r="AY35" s="113">
        <f t="shared" si="16"/>
        <v>25</v>
      </c>
      <c r="AZ35" s="113">
        <f t="shared" si="17"/>
        <v>96</v>
      </c>
      <c r="BA35" s="113">
        <f t="shared" si="18"/>
        <v>3</v>
      </c>
      <c r="BB35" s="113" t="str">
        <f t="shared" si="19"/>
        <v>Y</v>
      </c>
      <c r="BC35" s="113">
        <f t="shared" si="20"/>
        <v>25</v>
      </c>
      <c r="BD35" s="113">
        <f t="shared" si="21"/>
        <v>25</v>
      </c>
      <c r="BE35" s="113">
        <f t="shared" si="22"/>
        <v>100</v>
      </c>
      <c r="BF35" s="113">
        <f t="shared" si="23"/>
        <v>3</v>
      </c>
      <c r="BG35" s="113" t="str">
        <f t="shared" si="24"/>
        <v>Y</v>
      </c>
    </row>
    <row r="36" spans="1:59" s="70" customFormat="1" x14ac:dyDescent="0.25">
      <c r="A36" s="233">
        <v>21</v>
      </c>
      <c r="B36" s="215">
        <v>2200820100022</v>
      </c>
      <c r="C36" s="216" t="s">
        <v>328</v>
      </c>
      <c r="D36" s="95">
        <v>5</v>
      </c>
      <c r="E36" s="95">
        <v>5</v>
      </c>
      <c r="F36" s="95">
        <v>5</v>
      </c>
      <c r="G36" s="95">
        <v>5</v>
      </c>
      <c r="H36" s="95">
        <v>5</v>
      </c>
      <c r="J36" s="95">
        <v>5</v>
      </c>
      <c r="K36" s="95">
        <v>5</v>
      </c>
      <c r="L36" s="95">
        <v>5</v>
      </c>
      <c r="M36" s="95">
        <v>5</v>
      </c>
      <c r="N36" s="95">
        <v>5</v>
      </c>
      <c r="P36" s="95">
        <v>5</v>
      </c>
      <c r="Q36" s="95">
        <v>5</v>
      </c>
      <c r="R36" s="95">
        <v>5</v>
      </c>
      <c r="S36" s="95">
        <v>5</v>
      </c>
      <c r="T36" s="95">
        <v>5</v>
      </c>
      <c r="V36" s="95">
        <v>5</v>
      </c>
      <c r="W36" s="95">
        <v>2</v>
      </c>
      <c r="X36" s="95">
        <v>5</v>
      </c>
      <c r="Y36" s="95">
        <v>5</v>
      </c>
      <c r="Z36" s="95">
        <v>5</v>
      </c>
      <c r="AB36" s="95">
        <v>5</v>
      </c>
      <c r="AC36" s="95">
        <v>2</v>
      </c>
      <c r="AD36" s="95">
        <v>5</v>
      </c>
      <c r="AE36" s="95">
        <v>5</v>
      </c>
      <c r="AF36" s="95">
        <v>5</v>
      </c>
      <c r="AI36" s="113">
        <f t="shared" si="0"/>
        <v>25</v>
      </c>
      <c r="AJ36" s="113">
        <f t="shared" si="1"/>
        <v>25</v>
      </c>
      <c r="AK36" s="113">
        <f t="shared" si="2"/>
        <v>100</v>
      </c>
      <c r="AL36" s="113">
        <f t="shared" si="3"/>
        <v>3</v>
      </c>
      <c r="AM36" s="113" t="str">
        <f t="shared" si="4"/>
        <v>Y</v>
      </c>
      <c r="AN36" s="113">
        <f t="shared" si="5"/>
        <v>19</v>
      </c>
      <c r="AO36" s="113">
        <f t="shared" si="6"/>
        <v>25</v>
      </c>
      <c r="AP36" s="113">
        <f t="shared" si="7"/>
        <v>76</v>
      </c>
      <c r="AQ36" s="113">
        <f t="shared" si="8"/>
        <v>3</v>
      </c>
      <c r="AR36" s="113" t="str">
        <f t="shared" si="9"/>
        <v>Y</v>
      </c>
      <c r="AS36" s="113">
        <f t="shared" si="10"/>
        <v>25</v>
      </c>
      <c r="AT36" s="113">
        <f t="shared" si="11"/>
        <v>25</v>
      </c>
      <c r="AU36" s="113">
        <f t="shared" si="12"/>
        <v>100</v>
      </c>
      <c r="AV36" s="113">
        <f t="shared" si="13"/>
        <v>3</v>
      </c>
      <c r="AW36" s="113" t="str">
        <f t="shared" si="14"/>
        <v>Y</v>
      </c>
      <c r="AX36" s="113">
        <f t="shared" si="15"/>
        <v>25</v>
      </c>
      <c r="AY36" s="113">
        <f t="shared" si="16"/>
        <v>25</v>
      </c>
      <c r="AZ36" s="113">
        <f t="shared" si="17"/>
        <v>100</v>
      </c>
      <c r="BA36" s="113">
        <f t="shared" si="18"/>
        <v>3</v>
      </c>
      <c r="BB36" s="113" t="str">
        <f t="shared" si="19"/>
        <v>Y</v>
      </c>
      <c r="BC36" s="113">
        <f t="shared" si="20"/>
        <v>25</v>
      </c>
      <c r="BD36" s="113">
        <f t="shared" si="21"/>
        <v>25</v>
      </c>
      <c r="BE36" s="113">
        <f t="shared" si="22"/>
        <v>100</v>
      </c>
      <c r="BF36" s="113">
        <f t="shared" si="23"/>
        <v>3</v>
      </c>
      <c r="BG36" s="113" t="str">
        <f t="shared" si="24"/>
        <v>Y</v>
      </c>
    </row>
    <row r="37" spans="1:59" s="70" customFormat="1" x14ac:dyDescent="0.25">
      <c r="A37" s="233">
        <v>22</v>
      </c>
      <c r="B37" s="215">
        <v>2200820100023</v>
      </c>
      <c r="C37" s="216" t="s">
        <v>329</v>
      </c>
      <c r="D37" s="95">
        <v>5</v>
      </c>
      <c r="E37" s="95">
        <v>5</v>
      </c>
      <c r="F37" s="95">
        <v>5</v>
      </c>
      <c r="G37" s="95">
        <v>5</v>
      </c>
      <c r="H37" s="95">
        <v>5</v>
      </c>
      <c r="J37" s="95">
        <v>5</v>
      </c>
      <c r="K37" s="95">
        <v>5</v>
      </c>
      <c r="L37" s="95">
        <v>5</v>
      </c>
      <c r="M37" s="95">
        <v>5</v>
      </c>
      <c r="N37" s="95">
        <v>5</v>
      </c>
      <c r="P37" s="95">
        <v>5</v>
      </c>
      <c r="Q37" s="95">
        <v>5</v>
      </c>
      <c r="R37" s="95">
        <v>5</v>
      </c>
      <c r="S37" s="95">
        <v>5</v>
      </c>
      <c r="T37" s="95">
        <v>5</v>
      </c>
      <c r="V37" s="95">
        <v>5</v>
      </c>
      <c r="W37" s="95">
        <v>2</v>
      </c>
      <c r="X37" s="95">
        <v>5</v>
      </c>
      <c r="Y37" s="95">
        <v>5</v>
      </c>
      <c r="Z37" s="95">
        <v>5</v>
      </c>
      <c r="AB37" s="95">
        <v>5</v>
      </c>
      <c r="AC37" s="95">
        <v>3</v>
      </c>
      <c r="AD37" s="95">
        <v>5</v>
      </c>
      <c r="AE37" s="95">
        <v>5</v>
      </c>
      <c r="AF37" s="95">
        <v>5</v>
      </c>
      <c r="AI37" s="113">
        <f t="shared" si="0"/>
        <v>25</v>
      </c>
      <c r="AJ37" s="113">
        <f t="shared" si="1"/>
        <v>25</v>
      </c>
      <c r="AK37" s="113">
        <f t="shared" si="2"/>
        <v>100</v>
      </c>
      <c r="AL37" s="113">
        <f t="shared" si="3"/>
        <v>3</v>
      </c>
      <c r="AM37" s="113" t="str">
        <f t="shared" si="4"/>
        <v>Y</v>
      </c>
      <c r="AN37" s="113">
        <f t="shared" si="5"/>
        <v>20</v>
      </c>
      <c r="AO37" s="113">
        <f t="shared" si="6"/>
        <v>25</v>
      </c>
      <c r="AP37" s="113">
        <f t="shared" si="7"/>
        <v>80</v>
      </c>
      <c r="AQ37" s="113">
        <f t="shared" si="8"/>
        <v>3</v>
      </c>
      <c r="AR37" s="113" t="str">
        <f t="shared" si="9"/>
        <v>Y</v>
      </c>
      <c r="AS37" s="113">
        <f t="shared" si="10"/>
        <v>25</v>
      </c>
      <c r="AT37" s="113">
        <f t="shared" si="11"/>
        <v>25</v>
      </c>
      <c r="AU37" s="113">
        <f t="shared" si="12"/>
        <v>100</v>
      </c>
      <c r="AV37" s="113">
        <f t="shared" si="13"/>
        <v>3</v>
      </c>
      <c r="AW37" s="113" t="str">
        <f t="shared" si="14"/>
        <v>Y</v>
      </c>
      <c r="AX37" s="113">
        <f t="shared" si="15"/>
        <v>25</v>
      </c>
      <c r="AY37" s="113">
        <f t="shared" si="16"/>
        <v>25</v>
      </c>
      <c r="AZ37" s="113">
        <f t="shared" si="17"/>
        <v>100</v>
      </c>
      <c r="BA37" s="113">
        <f t="shared" si="18"/>
        <v>3</v>
      </c>
      <c r="BB37" s="113" t="str">
        <f t="shared" si="19"/>
        <v>Y</v>
      </c>
      <c r="BC37" s="113">
        <f t="shared" si="20"/>
        <v>25</v>
      </c>
      <c r="BD37" s="113">
        <f t="shared" si="21"/>
        <v>25</v>
      </c>
      <c r="BE37" s="113">
        <f t="shared" si="22"/>
        <v>100</v>
      </c>
      <c r="BF37" s="113">
        <f t="shared" si="23"/>
        <v>3</v>
      </c>
      <c r="BG37" s="113" t="str">
        <f t="shared" si="24"/>
        <v>Y</v>
      </c>
    </row>
    <row r="38" spans="1:59" s="70" customFormat="1" x14ac:dyDescent="0.25">
      <c r="A38" s="233">
        <v>23</v>
      </c>
      <c r="B38" s="215">
        <v>2200820100024</v>
      </c>
      <c r="C38" s="216" t="s">
        <v>330</v>
      </c>
      <c r="D38" s="95">
        <v>5</v>
      </c>
      <c r="E38" s="95">
        <v>3</v>
      </c>
      <c r="F38" s="95">
        <v>5</v>
      </c>
      <c r="G38" s="95">
        <v>5</v>
      </c>
      <c r="H38" s="95">
        <v>5</v>
      </c>
      <c r="J38" s="95">
        <v>5</v>
      </c>
      <c r="K38" s="95">
        <v>5</v>
      </c>
      <c r="L38" s="95">
        <v>3</v>
      </c>
      <c r="M38" s="95">
        <v>3</v>
      </c>
      <c r="N38" s="95">
        <v>5</v>
      </c>
      <c r="P38" s="95">
        <v>5</v>
      </c>
      <c r="Q38" s="95">
        <v>5</v>
      </c>
      <c r="R38" s="95">
        <v>3</v>
      </c>
      <c r="S38" s="95">
        <v>4</v>
      </c>
      <c r="T38" s="95">
        <v>5</v>
      </c>
      <c r="V38" s="95">
        <v>5</v>
      </c>
      <c r="W38" s="95">
        <v>2</v>
      </c>
      <c r="X38" s="95">
        <v>5</v>
      </c>
      <c r="Y38" s="95">
        <v>5</v>
      </c>
      <c r="Z38" s="95">
        <v>5</v>
      </c>
      <c r="AB38" s="95">
        <v>5</v>
      </c>
      <c r="AC38" s="95">
        <v>4</v>
      </c>
      <c r="AD38" s="95">
        <v>5</v>
      </c>
      <c r="AE38" s="95">
        <v>5</v>
      </c>
      <c r="AF38" s="95">
        <v>5</v>
      </c>
      <c r="AI38" s="113">
        <f t="shared" si="0"/>
        <v>25</v>
      </c>
      <c r="AJ38" s="113">
        <f t="shared" si="1"/>
        <v>25</v>
      </c>
      <c r="AK38" s="113">
        <f t="shared" si="2"/>
        <v>100</v>
      </c>
      <c r="AL38" s="113">
        <f t="shared" si="3"/>
        <v>3</v>
      </c>
      <c r="AM38" s="113" t="str">
        <f t="shared" si="4"/>
        <v>Y</v>
      </c>
      <c r="AN38" s="113">
        <f t="shared" si="5"/>
        <v>19</v>
      </c>
      <c r="AO38" s="113">
        <f t="shared" si="6"/>
        <v>25</v>
      </c>
      <c r="AP38" s="113">
        <f t="shared" si="7"/>
        <v>76</v>
      </c>
      <c r="AQ38" s="113">
        <f t="shared" si="8"/>
        <v>3</v>
      </c>
      <c r="AR38" s="113" t="str">
        <f t="shared" si="9"/>
        <v>Y</v>
      </c>
      <c r="AS38" s="113">
        <f t="shared" si="10"/>
        <v>21</v>
      </c>
      <c r="AT38" s="113">
        <f t="shared" si="11"/>
        <v>25</v>
      </c>
      <c r="AU38" s="113">
        <f t="shared" si="12"/>
        <v>84</v>
      </c>
      <c r="AV38" s="113">
        <f t="shared" si="13"/>
        <v>3</v>
      </c>
      <c r="AW38" s="113" t="str">
        <f t="shared" si="14"/>
        <v>Y</v>
      </c>
      <c r="AX38" s="113">
        <f t="shared" si="15"/>
        <v>22</v>
      </c>
      <c r="AY38" s="113">
        <f t="shared" si="16"/>
        <v>25</v>
      </c>
      <c r="AZ38" s="113">
        <f t="shared" si="17"/>
        <v>88</v>
      </c>
      <c r="BA38" s="113">
        <f t="shared" si="18"/>
        <v>3</v>
      </c>
      <c r="BB38" s="113" t="str">
        <f t="shared" si="19"/>
        <v>Y</v>
      </c>
      <c r="BC38" s="113">
        <f t="shared" si="20"/>
        <v>25</v>
      </c>
      <c r="BD38" s="113">
        <f t="shared" si="21"/>
        <v>25</v>
      </c>
      <c r="BE38" s="113">
        <f t="shared" si="22"/>
        <v>100</v>
      </c>
      <c r="BF38" s="113">
        <f t="shared" si="23"/>
        <v>3</v>
      </c>
      <c r="BG38" s="113" t="str">
        <f t="shared" si="24"/>
        <v>Y</v>
      </c>
    </row>
    <row r="39" spans="1:59" s="70" customFormat="1" x14ac:dyDescent="0.25">
      <c r="A39" s="233">
        <v>24</v>
      </c>
      <c r="B39" s="215">
        <v>2200820100025</v>
      </c>
      <c r="C39" s="216" t="s">
        <v>331</v>
      </c>
      <c r="D39" s="95">
        <v>5</v>
      </c>
      <c r="E39" s="95">
        <v>5</v>
      </c>
      <c r="F39" s="95">
        <v>5</v>
      </c>
      <c r="G39" s="95">
        <v>5</v>
      </c>
      <c r="H39" s="95">
        <v>5</v>
      </c>
      <c r="J39" s="95">
        <v>5</v>
      </c>
      <c r="K39" s="95">
        <v>5</v>
      </c>
      <c r="L39" s="95">
        <v>4</v>
      </c>
      <c r="M39" s="95">
        <v>5</v>
      </c>
      <c r="N39" s="95">
        <v>5</v>
      </c>
      <c r="P39" s="95">
        <v>5</v>
      </c>
      <c r="Q39" s="95">
        <v>4</v>
      </c>
      <c r="R39" s="95">
        <v>4</v>
      </c>
      <c r="S39" s="95">
        <v>3</v>
      </c>
      <c r="T39" s="95">
        <v>5</v>
      </c>
      <c r="V39" s="95">
        <v>5</v>
      </c>
      <c r="W39" s="95">
        <v>2</v>
      </c>
      <c r="X39" s="95">
        <v>5</v>
      </c>
      <c r="Y39" s="95">
        <v>4</v>
      </c>
      <c r="Z39" s="95">
        <v>5</v>
      </c>
      <c r="AB39" s="95">
        <v>5</v>
      </c>
      <c r="AC39" s="95">
        <v>3</v>
      </c>
      <c r="AD39" s="95">
        <v>5</v>
      </c>
      <c r="AE39" s="95">
        <v>5</v>
      </c>
      <c r="AF39" s="95">
        <v>5</v>
      </c>
      <c r="AI39" s="113">
        <f t="shared" si="0"/>
        <v>25</v>
      </c>
      <c r="AJ39" s="113">
        <f t="shared" si="1"/>
        <v>25</v>
      </c>
      <c r="AK39" s="113">
        <f t="shared" si="2"/>
        <v>100</v>
      </c>
      <c r="AL39" s="113">
        <f t="shared" si="3"/>
        <v>3</v>
      </c>
      <c r="AM39" s="113" t="str">
        <f t="shared" si="4"/>
        <v>Y</v>
      </c>
      <c r="AN39" s="113">
        <f t="shared" si="5"/>
        <v>19</v>
      </c>
      <c r="AO39" s="113">
        <f t="shared" si="6"/>
        <v>25</v>
      </c>
      <c r="AP39" s="113">
        <f t="shared" si="7"/>
        <v>76</v>
      </c>
      <c r="AQ39" s="113">
        <f t="shared" si="8"/>
        <v>3</v>
      </c>
      <c r="AR39" s="113" t="str">
        <f t="shared" si="9"/>
        <v>Y</v>
      </c>
      <c r="AS39" s="113">
        <f t="shared" si="10"/>
        <v>23</v>
      </c>
      <c r="AT39" s="113">
        <f t="shared" si="11"/>
        <v>25</v>
      </c>
      <c r="AU39" s="113">
        <f t="shared" si="12"/>
        <v>92</v>
      </c>
      <c r="AV39" s="113">
        <f t="shared" si="13"/>
        <v>3</v>
      </c>
      <c r="AW39" s="113" t="str">
        <f t="shared" si="14"/>
        <v>Y</v>
      </c>
      <c r="AX39" s="113">
        <f t="shared" si="15"/>
        <v>22</v>
      </c>
      <c r="AY39" s="113">
        <f t="shared" si="16"/>
        <v>25</v>
      </c>
      <c r="AZ39" s="113">
        <f t="shared" si="17"/>
        <v>88</v>
      </c>
      <c r="BA39" s="113">
        <f t="shared" si="18"/>
        <v>3</v>
      </c>
      <c r="BB39" s="113" t="str">
        <f t="shared" si="19"/>
        <v>Y</v>
      </c>
      <c r="BC39" s="113">
        <f t="shared" si="20"/>
        <v>25</v>
      </c>
      <c r="BD39" s="113">
        <f t="shared" si="21"/>
        <v>25</v>
      </c>
      <c r="BE39" s="113">
        <f t="shared" si="22"/>
        <v>100</v>
      </c>
      <c r="BF39" s="113">
        <f t="shared" si="23"/>
        <v>3</v>
      </c>
      <c r="BG39" s="113" t="str">
        <f t="shared" si="24"/>
        <v>Y</v>
      </c>
    </row>
    <row r="40" spans="1:59" s="70" customFormat="1" x14ac:dyDescent="0.25">
      <c r="A40" s="233">
        <v>25</v>
      </c>
      <c r="B40" s="215">
        <v>2200820100026</v>
      </c>
      <c r="C40" s="216" t="s">
        <v>332</v>
      </c>
      <c r="D40" s="95">
        <v>5</v>
      </c>
      <c r="E40" s="95">
        <v>4</v>
      </c>
      <c r="F40" s="95">
        <v>5</v>
      </c>
      <c r="G40" s="95">
        <v>5</v>
      </c>
      <c r="H40" s="95">
        <v>5</v>
      </c>
      <c r="J40" s="95">
        <v>5</v>
      </c>
      <c r="K40" s="95">
        <v>5</v>
      </c>
      <c r="L40" s="95">
        <v>5</v>
      </c>
      <c r="M40" s="95">
        <v>5</v>
      </c>
      <c r="N40" s="95">
        <v>5</v>
      </c>
      <c r="P40" s="95">
        <v>5</v>
      </c>
      <c r="Q40" s="95">
        <v>5</v>
      </c>
      <c r="R40" s="95">
        <v>5</v>
      </c>
      <c r="S40" s="95">
        <v>5</v>
      </c>
      <c r="T40" s="95">
        <v>5</v>
      </c>
      <c r="V40" s="95">
        <v>5</v>
      </c>
      <c r="W40" s="95">
        <v>2</v>
      </c>
      <c r="X40" s="95">
        <v>5</v>
      </c>
      <c r="Y40" s="95">
        <v>5</v>
      </c>
      <c r="Z40" s="95">
        <v>5</v>
      </c>
      <c r="AB40" s="95">
        <v>5</v>
      </c>
      <c r="AC40" s="95">
        <v>3</v>
      </c>
      <c r="AD40" s="95">
        <v>5</v>
      </c>
      <c r="AE40" s="95">
        <v>5</v>
      </c>
      <c r="AF40" s="95">
        <v>5</v>
      </c>
      <c r="AI40" s="113">
        <f t="shared" si="0"/>
        <v>25</v>
      </c>
      <c r="AJ40" s="113">
        <f t="shared" si="1"/>
        <v>25</v>
      </c>
      <c r="AK40" s="113">
        <f t="shared" si="2"/>
        <v>100</v>
      </c>
      <c r="AL40" s="113">
        <f t="shared" si="3"/>
        <v>3</v>
      </c>
      <c r="AM40" s="113" t="str">
        <f t="shared" si="4"/>
        <v>Y</v>
      </c>
      <c r="AN40" s="113">
        <f t="shared" si="5"/>
        <v>19</v>
      </c>
      <c r="AO40" s="113">
        <f t="shared" si="6"/>
        <v>25</v>
      </c>
      <c r="AP40" s="113">
        <f t="shared" si="7"/>
        <v>76</v>
      </c>
      <c r="AQ40" s="113">
        <f t="shared" si="8"/>
        <v>3</v>
      </c>
      <c r="AR40" s="113" t="str">
        <f t="shared" si="9"/>
        <v>Y</v>
      </c>
      <c r="AS40" s="113">
        <f t="shared" si="10"/>
        <v>25</v>
      </c>
      <c r="AT40" s="113">
        <f t="shared" si="11"/>
        <v>25</v>
      </c>
      <c r="AU40" s="113">
        <f t="shared" si="12"/>
        <v>100</v>
      </c>
      <c r="AV40" s="113">
        <f t="shared" si="13"/>
        <v>3</v>
      </c>
      <c r="AW40" s="113" t="str">
        <f t="shared" si="14"/>
        <v>Y</v>
      </c>
      <c r="AX40" s="113">
        <f t="shared" si="15"/>
        <v>25</v>
      </c>
      <c r="AY40" s="113">
        <f t="shared" si="16"/>
        <v>25</v>
      </c>
      <c r="AZ40" s="113">
        <f t="shared" si="17"/>
        <v>100</v>
      </c>
      <c r="BA40" s="113">
        <f t="shared" si="18"/>
        <v>3</v>
      </c>
      <c r="BB40" s="113" t="str">
        <f t="shared" si="19"/>
        <v>Y</v>
      </c>
      <c r="BC40" s="113">
        <f t="shared" si="20"/>
        <v>25</v>
      </c>
      <c r="BD40" s="113">
        <f t="shared" si="21"/>
        <v>25</v>
      </c>
      <c r="BE40" s="113">
        <f t="shared" si="22"/>
        <v>100</v>
      </c>
      <c r="BF40" s="113">
        <f t="shared" si="23"/>
        <v>3</v>
      </c>
      <c r="BG40" s="113" t="str">
        <f t="shared" si="24"/>
        <v>Y</v>
      </c>
    </row>
    <row r="41" spans="1:59" s="70" customFormat="1" x14ac:dyDescent="0.25">
      <c r="A41" s="233">
        <v>26</v>
      </c>
      <c r="B41" s="215">
        <v>2200820100027</v>
      </c>
      <c r="C41" s="216" t="s">
        <v>333</v>
      </c>
      <c r="D41" s="95">
        <v>5</v>
      </c>
      <c r="E41" s="95">
        <v>5</v>
      </c>
      <c r="F41" s="95">
        <v>5</v>
      </c>
      <c r="G41" s="95">
        <v>5</v>
      </c>
      <c r="H41" s="95">
        <v>5</v>
      </c>
      <c r="J41" s="95">
        <v>5</v>
      </c>
      <c r="K41" s="95">
        <v>5</v>
      </c>
      <c r="L41" s="95">
        <v>5</v>
      </c>
      <c r="M41" s="95">
        <v>5</v>
      </c>
      <c r="N41" s="95">
        <v>5</v>
      </c>
      <c r="P41" s="95">
        <v>5</v>
      </c>
      <c r="Q41" s="95">
        <v>5</v>
      </c>
      <c r="R41" s="95">
        <v>5</v>
      </c>
      <c r="S41" s="95">
        <v>5</v>
      </c>
      <c r="T41" s="95">
        <v>5</v>
      </c>
      <c r="V41" s="95">
        <v>5</v>
      </c>
      <c r="W41" s="95">
        <v>2</v>
      </c>
      <c r="X41" s="95">
        <v>5</v>
      </c>
      <c r="Y41" s="95">
        <v>5</v>
      </c>
      <c r="Z41" s="95">
        <v>5</v>
      </c>
      <c r="AB41" s="95">
        <v>5</v>
      </c>
      <c r="AC41" s="95">
        <v>2</v>
      </c>
      <c r="AD41" s="95">
        <v>5</v>
      </c>
      <c r="AE41" s="95">
        <v>5</v>
      </c>
      <c r="AF41" s="95">
        <v>5</v>
      </c>
      <c r="AI41" s="113">
        <f t="shared" si="0"/>
        <v>25</v>
      </c>
      <c r="AJ41" s="113">
        <f t="shared" si="1"/>
        <v>25</v>
      </c>
      <c r="AK41" s="113">
        <f t="shared" si="2"/>
        <v>100</v>
      </c>
      <c r="AL41" s="113">
        <f t="shared" si="3"/>
        <v>3</v>
      </c>
      <c r="AM41" s="113" t="str">
        <f t="shared" si="4"/>
        <v>Y</v>
      </c>
      <c r="AN41" s="113">
        <f t="shared" si="5"/>
        <v>19</v>
      </c>
      <c r="AO41" s="113">
        <f t="shared" si="6"/>
        <v>25</v>
      </c>
      <c r="AP41" s="113">
        <f t="shared" si="7"/>
        <v>76</v>
      </c>
      <c r="AQ41" s="113">
        <f t="shared" si="8"/>
        <v>3</v>
      </c>
      <c r="AR41" s="113" t="str">
        <f t="shared" si="9"/>
        <v>Y</v>
      </c>
      <c r="AS41" s="113">
        <f t="shared" si="10"/>
        <v>25</v>
      </c>
      <c r="AT41" s="113">
        <f t="shared" si="11"/>
        <v>25</v>
      </c>
      <c r="AU41" s="113">
        <f t="shared" si="12"/>
        <v>100</v>
      </c>
      <c r="AV41" s="113">
        <f t="shared" si="13"/>
        <v>3</v>
      </c>
      <c r="AW41" s="113" t="str">
        <f t="shared" si="14"/>
        <v>Y</v>
      </c>
      <c r="AX41" s="113">
        <f t="shared" si="15"/>
        <v>25</v>
      </c>
      <c r="AY41" s="113">
        <f t="shared" si="16"/>
        <v>25</v>
      </c>
      <c r="AZ41" s="113">
        <f t="shared" si="17"/>
        <v>100</v>
      </c>
      <c r="BA41" s="113">
        <f t="shared" si="18"/>
        <v>3</v>
      </c>
      <c r="BB41" s="113" t="str">
        <f t="shared" si="19"/>
        <v>Y</v>
      </c>
      <c r="BC41" s="113">
        <f t="shared" si="20"/>
        <v>25</v>
      </c>
      <c r="BD41" s="113">
        <f t="shared" si="21"/>
        <v>25</v>
      </c>
      <c r="BE41" s="113">
        <f t="shared" si="22"/>
        <v>100</v>
      </c>
      <c r="BF41" s="113">
        <f t="shared" si="23"/>
        <v>3</v>
      </c>
      <c r="BG41" s="113" t="str">
        <f t="shared" si="24"/>
        <v>Y</v>
      </c>
    </row>
    <row r="42" spans="1:59" s="70" customFormat="1" x14ac:dyDescent="0.25">
      <c r="A42" s="233">
        <v>27</v>
      </c>
      <c r="B42" s="215">
        <v>2200820100028</v>
      </c>
      <c r="C42" s="216" t="s">
        <v>334</v>
      </c>
      <c r="D42" s="95">
        <v>5</v>
      </c>
      <c r="E42" s="95">
        <v>5</v>
      </c>
      <c r="F42" s="95">
        <v>3</v>
      </c>
      <c r="G42" s="95">
        <v>5</v>
      </c>
      <c r="H42" s="95">
        <v>5</v>
      </c>
      <c r="J42" s="95">
        <v>5</v>
      </c>
      <c r="K42" s="95">
        <v>5</v>
      </c>
      <c r="L42" s="95">
        <v>4</v>
      </c>
      <c r="M42" s="95">
        <v>5</v>
      </c>
      <c r="N42" s="95">
        <v>5</v>
      </c>
      <c r="P42" s="95">
        <v>5</v>
      </c>
      <c r="Q42" s="95">
        <v>5</v>
      </c>
      <c r="R42" s="95">
        <v>4</v>
      </c>
      <c r="S42" s="95">
        <v>4</v>
      </c>
      <c r="T42" s="95">
        <v>5</v>
      </c>
      <c r="V42" s="95">
        <v>5</v>
      </c>
      <c r="W42" s="95">
        <v>2</v>
      </c>
      <c r="X42" s="95">
        <v>5</v>
      </c>
      <c r="Y42" s="95">
        <v>5</v>
      </c>
      <c r="Z42" s="95">
        <v>5</v>
      </c>
      <c r="AB42" s="95">
        <v>5</v>
      </c>
      <c r="AC42" s="95">
        <v>5</v>
      </c>
      <c r="AD42" s="95">
        <v>4</v>
      </c>
      <c r="AE42" s="95">
        <v>4</v>
      </c>
      <c r="AF42" s="95">
        <v>5</v>
      </c>
      <c r="AI42" s="113">
        <f t="shared" si="0"/>
        <v>25</v>
      </c>
      <c r="AJ42" s="113">
        <f t="shared" si="1"/>
        <v>25</v>
      </c>
      <c r="AK42" s="113">
        <f t="shared" si="2"/>
        <v>100</v>
      </c>
      <c r="AL42" s="113">
        <f t="shared" si="3"/>
        <v>3</v>
      </c>
      <c r="AM42" s="113" t="str">
        <f t="shared" si="4"/>
        <v>Y</v>
      </c>
      <c r="AN42" s="113">
        <f t="shared" si="5"/>
        <v>22</v>
      </c>
      <c r="AO42" s="113">
        <f t="shared" si="6"/>
        <v>25</v>
      </c>
      <c r="AP42" s="113">
        <f t="shared" si="7"/>
        <v>88</v>
      </c>
      <c r="AQ42" s="113">
        <f t="shared" si="8"/>
        <v>3</v>
      </c>
      <c r="AR42" s="113" t="str">
        <f t="shared" si="9"/>
        <v>Y</v>
      </c>
      <c r="AS42" s="113">
        <f t="shared" si="10"/>
        <v>20</v>
      </c>
      <c r="AT42" s="113">
        <f t="shared" si="11"/>
        <v>25</v>
      </c>
      <c r="AU42" s="113">
        <f t="shared" si="12"/>
        <v>80</v>
      </c>
      <c r="AV42" s="113">
        <f t="shared" si="13"/>
        <v>3</v>
      </c>
      <c r="AW42" s="113" t="str">
        <f t="shared" si="14"/>
        <v>Y</v>
      </c>
      <c r="AX42" s="113">
        <f t="shared" si="15"/>
        <v>23</v>
      </c>
      <c r="AY42" s="113">
        <f t="shared" si="16"/>
        <v>25</v>
      </c>
      <c r="AZ42" s="113">
        <f t="shared" si="17"/>
        <v>92</v>
      </c>
      <c r="BA42" s="113">
        <f t="shared" si="18"/>
        <v>3</v>
      </c>
      <c r="BB42" s="113" t="str">
        <f t="shared" si="19"/>
        <v>Y</v>
      </c>
      <c r="BC42" s="113">
        <f t="shared" si="20"/>
        <v>25</v>
      </c>
      <c r="BD42" s="113">
        <f t="shared" si="21"/>
        <v>25</v>
      </c>
      <c r="BE42" s="113">
        <f t="shared" si="22"/>
        <v>100</v>
      </c>
      <c r="BF42" s="113">
        <f t="shared" si="23"/>
        <v>3</v>
      </c>
      <c r="BG42" s="113" t="str">
        <f t="shared" si="24"/>
        <v>Y</v>
      </c>
    </row>
    <row r="43" spans="1:59" s="70" customFormat="1" x14ac:dyDescent="0.25">
      <c r="A43" s="233">
        <v>28</v>
      </c>
      <c r="B43" s="215">
        <v>2200820100029</v>
      </c>
      <c r="C43" s="216" t="s">
        <v>335</v>
      </c>
      <c r="D43" s="95">
        <v>5</v>
      </c>
      <c r="E43" s="95">
        <v>5</v>
      </c>
      <c r="F43" s="95">
        <v>4</v>
      </c>
      <c r="G43" s="95">
        <v>5</v>
      </c>
      <c r="H43" s="95">
        <v>5</v>
      </c>
      <c r="J43" s="95">
        <v>5</v>
      </c>
      <c r="K43" s="95">
        <v>5</v>
      </c>
      <c r="L43" s="95">
        <v>4</v>
      </c>
      <c r="M43" s="95">
        <v>5</v>
      </c>
      <c r="N43" s="95">
        <v>5</v>
      </c>
      <c r="P43" s="95">
        <v>5</v>
      </c>
      <c r="Q43" s="95">
        <v>4</v>
      </c>
      <c r="R43" s="95">
        <v>4</v>
      </c>
      <c r="S43" s="95">
        <v>5</v>
      </c>
      <c r="T43" s="95">
        <v>5</v>
      </c>
      <c r="V43" s="95">
        <v>5</v>
      </c>
      <c r="W43" s="95">
        <v>2</v>
      </c>
      <c r="X43" s="95">
        <v>5</v>
      </c>
      <c r="Y43" s="95">
        <v>5</v>
      </c>
      <c r="Z43" s="95">
        <v>5</v>
      </c>
      <c r="AB43" s="95">
        <v>5</v>
      </c>
      <c r="AC43" s="95">
        <v>3</v>
      </c>
      <c r="AD43" s="95">
        <v>5</v>
      </c>
      <c r="AE43" s="95">
        <v>3</v>
      </c>
      <c r="AF43" s="95">
        <v>5</v>
      </c>
      <c r="AI43" s="113">
        <f t="shared" si="0"/>
        <v>25</v>
      </c>
      <c r="AJ43" s="113">
        <f t="shared" si="1"/>
        <v>25</v>
      </c>
      <c r="AK43" s="113">
        <f t="shared" si="2"/>
        <v>100</v>
      </c>
      <c r="AL43" s="113">
        <f t="shared" si="3"/>
        <v>3</v>
      </c>
      <c r="AM43" s="113" t="str">
        <f t="shared" si="4"/>
        <v>Y</v>
      </c>
      <c r="AN43" s="113">
        <f t="shared" si="5"/>
        <v>19</v>
      </c>
      <c r="AO43" s="113">
        <f t="shared" si="6"/>
        <v>25</v>
      </c>
      <c r="AP43" s="113">
        <f t="shared" si="7"/>
        <v>76</v>
      </c>
      <c r="AQ43" s="113">
        <f t="shared" si="8"/>
        <v>3</v>
      </c>
      <c r="AR43" s="113" t="str">
        <f t="shared" si="9"/>
        <v>Y</v>
      </c>
      <c r="AS43" s="113">
        <f t="shared" si="10"/>
        <v>22</v>
      </c>
      <c r="AT43" s="113">
        <f t="shared" si="11"/>
        <v>25</v>
      </c>
      <c r="AU43" s="113">
        <f t="shared" si="12"/>
        <v>88</v>
      </c>
      <c r="AV43" s="113">
        <f t="shared" si="13"/>
        <v>3</v>
      </c>
      <c r="AW43" s="113" t="str">
        <f t="shared" si="14"/>
        <v>Y</v>
      </c>
      <c r="AX43" s="113">
        <f t="shared" si="15"/>
        <v>23</v>
      </c>
      <c r="AY43" s="113">
        <f t="shared" si="16"/>
        <v>25</v>
      </c>
      <c r="AZ43" s="113">
        <f t="shared" si="17"/>
        <v>92</v>
      </c>
      <c r="BA43" s="113">
        <f t="shared" si="18"/>
        <v>3</v>
      </c>
      <c r="BB43" s="113" t="str">
        <f t="shared" si="19"/>
        <v>Y</v>
      </c>
      <c r="BC43" s="113">
        <f t="shared" si="20"/>
        <v>25</v>
      </c>
      <c r="BD43" s="113">
        <f t="shared" si="21"/>
        <v>25</v>
      </c>
      <c r="BE43" s="113">
        <f t="shared" si="22"/>
        <v>100</v>
      </c>
      <c r="BF43" s="113">
        <f t="shared" si="23"/>
        <v>3</v>
      </c>
      <c r="BG43" s="113" t="str">
        <f t="shared" si="24"/>
        <v>Y</v>
      </c>
    </row>
    <row r="44" spans="1:59" s="70" customFormat="1" x14ac:dyDescent="0.25">
      <c r="A44" s="233">
        <v>29</v>
      </c>
      <c r="B44" s="215">
        <v>2200820100031</v>
      </c>
      <c r="C44" s="216" t="s">
        <v>336</v>
      </c>
      <c r="D44" s="95">
        <v>5</v>
      </c>
      <c r="E44" s="95">
        <v>4</v>
      </c>
      <c r="F44" s="95">
        <v>5</v>
      </c>
      <c r="G44" s="95">
        <v>5</v>
      </c>
      <c r="H44" s="95">
        <v>5</v>
      </c>
      <c r="J44" s="95">
        <v>5</v>
      </c>
      <c r="K44" s="95">
        <v>5</v>
      </c>
      <c r="L44" s="95">
        <v>5</v>
      </c>
      <c r="M44" s="95">
        <v>5</v>
      </c>
      <c r="N44" s="95">
        <v>5</v>
      </c>
      <c r="P44" s="95">
        <v>5</v>
      </c>
      <c r="Q44" s="95">
        <v>3</v>
      </c>
      <c r="R44" s="95">
        <v>5</v>
      </c>
      <c r="S44" s="95">
        <v>5</v>
      </c>
      <c r="T44" s="95">
        <v>5</v>
      </c>
      <c r="V44" s="95">
        <v>5</v>
      </c>
      <c r="W44" s="95">
        <v>2</v>
      </c>
      <c r="X44" s="95">
        <v>5</v>
      </c>
      <c r="Y44" s="95">
        <v>5</v>
      </c>
      <c r="Z44" s="95">
        <v>5</v>
      </c>
      <c r="AB44" s="95">
        <v>5</v>
      </c>
      <c r="AC44" s="95">
        <v>5</v>
      </c>
      <c r="AD44" s="95">
        <v>5</v>
      </c>
      <c r="AE44" s="95">
        <v>5</v>
      </c>
      <c r="AF44" s="95">
        <v>5</v>
      </c>
      <c r="AI44" s="113">
        <f t="shared" si="0"/>
        <v>25</v>
      </c>
      <c r="AJ44" s="113">
        <f t="shared" si="1"/>
        <v>25</v>
      </c>
      <c r="AK44" s="113">
        <f t="shared" si="2"/>
        <v>100</v>
      </c>
      <c r="AL44" s="113">
        <f t="shared" si="3"/>
        <v>3</v>
      </c>
      <c r="AM44" s="113" t="str">
        <f t="shared" si="4"/>
        <v>Y</v>
      </c>
      <c r="AN44" s="113">
        <f t="shared" si="5"/>
        <v>19</v>
      </c>
      <c r="AO44" s="113">
        <f t="shared" si="6"/>
        <v>25</v>
      </c>
      <c r="AP44" s="113">
        <f t="shared" si="7"/>
        <v>76</v>
      </c>
      <c r="AQ44" s="113">
        <f t="shared" si="8"/>
        <v>3</v>
      </c>
      <c r="AR44" s="113" t="str">
        <f t="shared" si="9"/>
        <v>Y</v>
      </c>
      <c r="AS44" s="113">
        <f t="shared" si="10"/>
        <v>25</v>
      </c>
      <c r="AT44" s="113">
        <f t="shared" si="11"/>
        <v>25</v>
      </c>
      <c r="AU44" s="113">
        <f t="shared" si="12"/>
        <v>100</v>
      </c>
      <c r="AV44" s="113">
        <f t="shared" si="13"/>
        <v>3</v>
      </c>
      <c r="AW44" s="113" t="str">
        <f t="shared" si="14"/>
        <v>Y</v>
      </c>
      <c r="AX44" s="113">
        <f t="shared" si="15"/>
        <v>25</v>
      </c>
      <c r="AY44" s="113">
        <f t="shared" si="16"/>
        <v>25</v>
      </c>
      <c r="AZ44" s="113">
        <f t="shared" si="17"/>
        <v>100</v>
      </c>
      <c r="BA44" s="113">
        <f t="shared" si="18"/>
        <v>3</v>
      </c>
      <c r="BB44" s="113" t="str">
        <f t="shared" si="19"/>
        <v>Y</v>
      </c>
      <c r="BC44" s="113">
        <f t="shared" si="20"/>
        <v>25</v>
      </c>
      <c r="BD44" s="113">
        <f t="shared" si="21"/>
        <v>25</v>
      </c>
      <c r="BE44" s="113">
        <f t="shared" si="22"/>
        <v>100</v>
      </c>
      <c r="BF44" s="113">
        <f t="shared" si="23"/>
        <v>3</v>
      </c>
      <c r="BG44" s="113" t="str">
        <f t="shared" si="24"/>
        <v>Y</v>
      </c>
    </row>
    <row r="45" spans="1:59" s="70" customFormat="1" x14ac:dyDescent="0.25">
      <c r="A45" s="233">
        <v>30</v>
      </c>
      <c r="B45" s="215">
        <v>2200820100032</v>
      </c>
      <c r="C45" s="216" t="s">
        <v>337</v>
      </c>
      <c r="D45" s="95">
        <v>5</v>
      </c>
      <c r="E45" s="95">
        <v>3</v>
      </c>
      <c r="F45" s="95">
        <v>5</v>
      </c>
      <c r="G45" s="95">
        <v>5</v>
      </c>
      <c r="H45" s="95">
        <v>5</v>
      </c>
      <c r="J45" s="95">
        <v>5</v>
      </c>
      <c r="K45" s="95">
        <v>5</v>
      </c>
      <c r="L45" s="95">
        <v>5</v>
      </c>
      <c r="M45" s="95">
        <v>5</v>
      </c>
      <c r="N45" s="95">
        <v>5</v>
      </c>
      <c r="P45" s="95">
        <v>5</v>
      </c>
      <c r="Q45" s="95">
        <v>5</v>
      </c>
      <c r="R45" s="95">
        <v>5</v>
      </c>
      <c r="S45" s="95">
        <v>4</v>
      </c>
      <c r="T45" s="95">
        <v>5</v>
      </c>
      <c r="V45" s="95">
        <v>5</v>
      </c>
      <c r="W45" s="95">
        <v>2</v>
      </c>
      <c r="X45" s="95">
        <v>5</v>
      </c>
      <c r="Y45" s="95">
        <v>5</v>
      </c>
      <c r="Z45" s="95">
        <v>5</v>
      </c>
      <c r="AB45" s="95">
        <v>5</v>
      </c>
      <c r="AC45" s="95">
        <v>3</v>
      </c>
      <c r="AD45" s="95">
        <v>4</v>
      </c>
      <c r="AE45" s="95">
        <v>5</v>
      </c>
      <c r="AF45" s="95">
        <v>5</v>
      </c>
      <c r="AI45" s="113">
        <f t="shared" si="0"/>
        <v>25</v>
      </c>
      <c r="AJ45" s="113">
        <f t="shared" si="1"/>
        <v>25</v>
      </c>
      <c r="AK45" s="113">
        <f t="shared" si="2"/>
        <v>100</v>
      </c>
      <c r="AL45" s="113">
        <f t="shared" si="3"/>
        <v>3</v>
      </c>
      <c r="AM45" s="113" t="str">
        <f t="shared" si="4"/>
        <v>Y</v>
      </c>
      <c r="AN45" s="113">
        <f t="shared" si="5"/>
        <v>18</v>
      </c>
      <c r="AO45" s="113">
        <f t="shared" si="6"/>
        <v>25</v>
      </c>
      <c r="AP45" s="113">
        <f t="shared" si="7"/>
        <v>72</v>
      </c>
      <c r="AQ45" s="113">
        <f t="shared" si="8"/>
        <v>3</v>
      </c>
      <c r="AR45" s="113" t="str">
        <f t="shared" si="9"/>
        <v>Y</v>
      </c>
      <c r="AS45" s="113">
        <f t="shared" si="10"/>
        <v>24</v>
      </c>
      <c r="AT45" s="113">
        <f t="shared" si="11"/>
        <v>25</v>
      </c>
      <c r="AU45" s="113">
        <f t="shared" si="12"/>
        <v>96</v>
      </c>
      <c r="AV45" s="113">
        <f t="shared" si="13"/>
        <v>3</v>
      </c>
      <c r="AW45" s="113" t="str">
        <f t="shared" si="14"/>
        <v>Y</v>
      </c>
      <c r="AX45" s="113">
        <f t="shared" si="15"/>
        <v>24</v>
      </c>
      <c r="AY45" s="113">
        <f t="shared" si="16"/>
        <v>25</v>
      </c>
      <c r="AZ45" s="113">
        <f t="shared" si="17"/>
        <v>96</v>
      </c>
      <c r="BA45" s="113">
        <f t="shared" si="18"/>
        <v>3</v>
      </c>
      <c r="BB45" s="113" t="str">
        <f t="shared" si="19"/>
        <v>Y</v>
      </c>
      <c r="BC45" s="113">
        <f t="shared" si="20"/>
        <v>25</v>
      </c>
      <c r="BD45" s="113">
        <f t="shared" si="21"/>
        <v>25</v>
      </c>
      <c r="BE45" s="113">
        <f t="shared" si="22"/>
        <v>100</v>
      </c>
      <c r="BF45" s="113">
        <f t="shared" si="23"/>
        <v>3</v>
      </c>
      <c r="BG45" s="113" t="str">
        <f t="shared" si="24"/>
        <v>Y</v>
      </c>
    </row>
    <row r="46" spans="1:59" s="70" customFormat="1" x14ac:dyDescent="0.25">
      <c r="A46" s="233">
        <v>31</v>
      </c>
      <c r="B46" s="215">
        <v>2200820100033</v>
      </c>
      <c r="C46" s="216" t="s">
        <v>338</v>
      </c>
      <c r="D46" s="95">
        <v>5</v>
      </c>
      <c r="E46" s="95">
        <v>5</v>
      </c>
      <c r="F46" s="95">
        <v>4</v>
      </c>
      <c r="G46" s="95">
        <v>3</v>
      </c>
      <c r="H46" s="95">
        <v>5</v>
      </c>
      <c r="J46" s="95">
        <v>5</v>
      </c>
      <c r="K46" s="95">
        <v>5</v>
      </c>
      <c r="L46" s="95">
        <v>3</v>
      </c>
      <c r="M46" s="95">
        <v>5</v>
      </c>
      <c r="N46" s="95">
        <v>5</v>
      </c>
      <c r="P46" s="95">
        <v>5</v>
      </c>
      <c r="Q46" s="95">
        <v>5</v>
      </c>
      <c r="R46" s="95">
        <v>3</v>
      </c>
      <c r="S46" s="95">
        <v>4</v>
      </c>
      <c r="T46" s="95">
        <v>5</v>
      </c>
      <c r="V46" s="95">
        <v>5</v>
      </c>
      <c r="W46" s="95">
        <v>2</v>
      </c>
      <c r="X46" s="95">
        <v>3</v>
      </c>
      <c r="Y46" s="95">
        <v>5</v>
      </c>
      <c r="Z46" s="95">
        <v>5</v>
      </c>
      <c r="AB46" s="95">
        <v>5</v>
      </c>
      <c r="AC46" s="95">
        <v>3</v>
      </c>
      <c r="AD46" s="95">
        <v>4</v>
      </c>
      <c r="AE46" s="95">
        <v>4</v>
      </c>
      <c r="AF46" s="95">
        <v>5</v>
      </c>
      <c r="AI46" s="113">
        <f t="shared" si="0"/>
        <v>25</v>
      </c>
      <c r="AJ46" s="113">
        <f t="shared" si="1"/>
        <v>25</v>
      </c>
      <c r="AK46" s="113">
        <f t="shared" si="2"/>
        <v>100</v>
      </c>
      <c r="AL46" s="113">
        <f t="shared" si="3"/>
        <v>3</v>
      </c>
      <c r="AM46" s="113" t="str">
        <f t="shared" si="4"/>
        <v>Y</v>
      </c>
      <c r="AN46" s="113">
        <f t="shared" si="5"/>
        <v>20</v>
      </c>
      <c r="AO46" s="113">
        <f t="shared" si="6"/>
        <v>25</v>
      </c>
      <c r="AP46" s="113">
        <f t="shared" si="7"/>
        <v>80</v>
      </c>
      <c r="AQ46" s="113">
        <f t="shared" si="8"/>
        <v>3</v>
      </c>
      <c r="AR46" s="113" t="str">
        <f t="shared" si="9"/>
        <v>Y</v>
      </c>
      <c r="AS46" s="113">
        <f t="shared" si="10"/>
        <v>17</v>
      </c>
      <c r="AT46" s="113">
        <f t="shared" si="11"/>
        <v>25</v>
      </c>
      <c r="AU46" s="113">
        <f t="shared" si="12"/>
        <v>68</v>
      </c>
      <c r="AV46" s="113">
        <f t="shared" si="13"/>
        <v>3</v>
      </c>
      <c r="AW46" s="113" t="str">
        <f t="shared" si="14"/>
        <v>Y</v>
      </c>
      <c r="AX46" s="113">
        <f t="shared" si="15"/>
        <v>21</v>
      </c>
      <c r="AY46" s="113">
        <f t="shared" si="16"/>
        <v>25</v>
      </c>
      <c r="AZ46" s="113">
        <f t="shared" si="17"/>
        <v>84</v>
      </c>
      <c r="BA46" s="113">
        <f t="shared" si="18"/>
        <v>3</v>
      </c>
      <c r="BB46" s="113" t="str">
        <f t="shared" si="19"/>
        <v>Y</v>
      </c>
      <c r="BC46" s="113">
        <f t="shared" si="20"/>
        <v>25</v>
      </c>
      <c r="BD46" s="113">
        <f t="shared" si="21"/>
        <v>25</v>
      </c>
      <c r="BE46" s="113">
        <f t="shared" si="22"/>
        <v>100</v>
      </c>
      <c r="BF46" s="113">
        <f t="shared" si="23"/>
        <v>3</v>
      </c>
      <c r="BG46" s="113" t="str">
        <f t="shared" si="24"/>
        <v>Y</v>
      </c>
    </row>
    <row r="47" spans="1:59" s="70" customFormat="1" x14ac:dyDescent="0.25">
      <c r="A47" s="233">
        <v>32</v>
      </c>
      <c r="B47" s="215">
        <v>2200820100034</v>
      </c>
      <c r="C47" s="216" t="s">
        <v>339</v>
      </c>
      <c r="D47" s="95">
        <v>5</v>
      </c>
      <c r="E47" s="95">
        <v>5</v>
      </c>
      <c r="F47" s="95">
        <v>4</v>
      </c>
      <c r="G47" s="95">
        <v>5</v>
      </c>
      <c r="H47" s="95">
        <v>5</v>
      </c>
      <c r="J47" s="95">
        <v>5</v>
      </c>
      <c r="K47" s="95">
        <v>3</v>
      </c>
      <c r="L47" s="95">
        <v>4</v>
      </c>
      <c r="M47" s="95">
        <v>5</v>
      </c>
      <c r="N47" s="95">
        <v>5</v>
      </c>
      <c r="P47" s="95">
        <v>5</v>
      </c>
      <c r="Q47" s="95">
        <v>5</v>
      </c>
      <c r="R47" s="95">
        <v>4</v>
      </c>
      <c r="S47" s="95">
        <v>4</v>
      </c>
      <c r="T47" s="95">
        <v>5</v>
      </c>
      <c r="V47" s="95">
        <v>5</v>
      </c>
      <c r="W47" s="95">
        <v>2</v>
      </c>
      <c r="X47" s="95">
        <v>5</v>
      </c>
      <c r="Y47" s="95">
        <v>5</v>
      </c>
      <c r="Z47" s="95">
        <v>5</v>
      </c>
      <c r="AB47" s="95">
        <v>5</v>
      </c>
      <c r="AC47" s="95">
        <v>3</v>
      </c>
      <c r="AD47" s="95">
        <v>5</v>
      </c>
      <c r="AE47" s="95">
        <v>5</v>
      </c>
      <c r="AF47" s="95">
        <v>5</v>
      </c>
      <c r="AI47" s="113">
        <f t="shared" si="0"/>
        <v>25</v>
      </c>
      <c r="AJ47" s="113">
        <f t="shared" si="1"/>
        <v>25</v>
      </c>
      <c r="AK47" s="113">
        <f t="shared" si="2"/>
        <v>100</v>
      </c>
      <c r="AL47" s="113">
        <f t="shared" si="3"/>
        <v>3</v>
      </c>
      <c r="AM47" s="113" t="str">
        <f t="shared" si="4"/>
        <v>Y</v>
      </c>
      <c r="AN47" s="113">
        <f t="shared" si="5"/>
        <v>18</v>
      </c>
      <c r="AO47" s="113">
        <f t="shared" si="6"/>
        <v>25</v>
      </c>
      <c r="AP47" s="113">
        <f t="shared" si="7"/>
        <v>72</v>
      </c>
      <c r="AQ47" s="113">
        <f t="shared" si="8"/>
        <v>3</v>
      </c>
      <c r="AR47" s="113" t="str">
        <f t="shared" si="9"/>
        <v>Y</v>
      </c>
      <c r="AS47" s="113">
        <f t="shared" si="10"/>
        <v>22</v>
      </c>
      <c r="AT47" s="113">
        <f t="shared" si="11"/>
        <v>25</v>
      </c>
      <c r="AU47" s="113">
        <f t="shared" si="12"/>
        <v>88</v>
      </c>
      <c r="AV47" s="113">
        <f t="shared" si="13"/>
        <v>3</v>
      </c>
      <c r="AW47" s="113" t="str">
        <f t="shared" si="14"/>
        <v>Y</v>
      </c>
      <c r="AX47" s="113">
        <f t="shared" si="15"/>
        <v>24</v>
      </c>
      <c r="AY47" s="113">
        <f t="shared" si="16"/>
        <v>25</v>
      </c>
      <c r="AZ47" s="113">
        <f t="shared" si="17"/>
        <v>96</v>
      </c>
      <c r="BA47" s="113">
        <f t="shared" si="18"/>
        <v>3</v>
      </c>
      <c r="BB47" s="113" t="str">
        <f t="shared" si="19"/>
        <v>Y</v>
      </c>
      <c r="BC47" s="113">
        <f t="shared" si="20"/>
        <v>25</v>
      </c>
      <c r="BD47" s="113">
        <f t="shared" si="21"/>
        <v>25</v>
      </c>
      <c r="BE47" s="113">
        <f t="shared" si="22"/>
        <v>100</v>
      </c>
      <c r="BF47" s="113">
        <f t="shared" si="23"/>
        <v>3</v>
      </c>
      <c r="BG47" s="113" t="str">
        <f t="shared" si="24"/>
        <v>Y</v>
      </c>
    </row>
    <row r="48" spans="1:59" s="70" customFormat="1" x14ac:dyDescent="0.25">
      <c r="A48" s="233">
        <v>33</v>
      </c>
      <c r="B48" s="215">
        <v>2200820100036</v>
      </c>
      <c r="C48" s="216" t="s">
        <v>340</v>
      </c>
      <c r="D48" s="95">
        <v>5</v>
      </c>
      <c r="E48" s="95">
        <v>5</v>
      </c>
      <c r="F48" s="95">
        <v>5</v>
      </c>
      <c r="G48" s="95">
        <v>5</v>
      </c>
      <c r="H48" s="95">
        <v>5</v>
      </c>
      <c r="J48" s="95">
        <v>5</v>
      </c>
      <c r="K48" s="95">
        <v>5</v>
      </c>
      <c r="L48" s="95">
        <v>4</v>
      </c>
      <c r="M48" s="95">
        <v>5</v>
      </c>
      <c r="N48" s="95">
        <v>5</v>
      </c>
      <c r="P48" s="95">
        <v>5</v>
      </c>
      <c r="Q48" s="95">
        <v>4</v>
      </c>
      <c r="R48" s="95">
        <v>4</v>
      </c>
      <c r="S48" s="95">
        <v>5</v>
      </c>
      <c r="T48" s="95">
        <v>5</v>
      </c>
      <c r="V48" s="95">
        <v>5</v>
      </c>
      <c r="W48" s="95">
        <v>2</v>
      </c>
      <c r="X48" s="95">
        <v>5</v>
      </c>
      <c r="Y48" s="95">
        <v>5</v>
      </c>
      <c r="Z48" s="95">
        <v>5</v>
      </c>
      <c r="AB48" s="95">
        <v>5</v>
      </c>
      <c r="AC48" s="95">
        <v>3</v>
      </c>
      <c r="AD48" s="95">
        <v>5</v>
      </c>
      <c r="AE48" s="95">
        <v>5</v>
      </c>
      <c r="AF48" s="95">
        <v>5</v>
      </c>
      <c r="AI48" s="113">
        <f t="shared" si="0"/>
        <v>25</v>
      </c>
      <c r="AJ48" s="113">
        <f t="shared" si="1"/>
        <v>25</v>
      </c>
      <c r="AK48" s="113">
        <f t="shared" si="2"/>
        <v>100</v>
      </c>
      <c r="AL48" s="113">
        <f t="shared" si="3"/>
        <v>3</v>
      </c>
      <c r="AM48" s="113" t="str">
        <f t="shared" si="4"/>
        <v>Y</v>
      </c>
      <c r="AN48" s="113">
        <f t="shared" si="5"/>
        <v>19</v>
      </c>
      <c r="AO48" s="113">
        <f t="shared" si="6"/>
        <v>25</v>
      </c>
      <c r="AP48" s="113">
        <f t="shared" si="7"/>
        <v>76</v>
      </c>
      <c r="AQ48" s="113">
        <f t="shared" si="8"/>
        <v>3</v>
      </c>
      <c r="AR48" s="113" t="str">
        <f t="shared" si="9"/>
        <v>Y</v>
      </c>
      <c r="AS48" s="113">
        <f t="shared" si="10"/>
        <v>23</v>
      </c>
      <c r="AT48" s="113">
        <f t="shared" si="11"/>
        <v>25</v>
      </c>
      <c r="AU48" s="113">
        <f t="shared" si="12"/>
        <v>92</v>
      </c>
      <c r="AV48" s="113">
        <f t="shared" si="13"/>
        <v>3</v>
      </c>
      <c r="AW48" s="113" t="str">
        <f t="shared" si="14"/>
        <v>Y</v>
      </c>
      <c r="AX48" s="113">
        <f t="shared" si="15"/>
        <v>25</v>
      </c>
      <c r="AY48" s="113">
        <f t="shared" si="16"/>
        <v>25</v>
      </c>
      <c r="AZ48" s="113">
        <f t="shared" si="17"/>
        <v>100</v>
      </c>
      <c r="BA48" s="113">
        <f t="shared" si="18"/>
        <v>3</v>
      </c>
      <c r="BB48" s="113" t="str">
        <f t="shared" si="19"/>
        <v>Y</v>
      </c>
      <c r="BC48" s="113">
        <f t="shared" si="20"/>
        <v>25</v>
      </c>
      <c r="BD48" s="113">
        <f t="shared" si="21"/>
        <v>25</v>
      </c>
      <c r="BE48" s="113">
        <f t="shared" si="22"/>
        <v>100</v>
      </c>
      <c r="BF48" s="113">
        <f t="shared" si="23"/>
        <v>3</v>
      </c>
      <c r="BG48" s="113" t="str">
        <f t="shared" si="24"/>
        <v>Y</v>
      </c>
    </row>
    <row r="49" spans="1:59" s="70" customFormat="1" x14ac:dyDescent="0.25">
      <c r="A49" s="233">
        <v>34</v>
      </c>
      <c r="B49" s="215">
        <v>2200820100037</v>
      </c>
      <c r="C49" s="216" t="s">
        <v>341</v>
      </c>
      <c r="D49" s="95">
        <v>5</v>
      </c>
      <c r="E49" s="95">
        <v>4</v>
      </c>
      <c r="F49" s="95">
        <v>5</v>
      </c>
      <c r="G49" s="95">
        <v>5</v>
      </c>
      <c r="H49" s="95">
        <v>5</v>
      </c>
      <c r="J49" s="95">
        <v>5</v>
      </c>
      <c r="K49" s="95">
        <v>4</v>
      </c>
      <c r="L49" s="95">
        <v>5</v>
      </c>
      <c r="M49" s="95">
        <v>5</v>
      </c>
      <c r="N49" s="95">
        <v>5</v>
      </c>
      <c r="P49" s="95">
        <v>5</v>
      </c>
      <c r="Q49" s="95">
        <v>5</v>
      </c>
      <c r="R49" s="95">
        <v>5</v>
      </c>
      <c r="S49" s="95">
        <v>4</v>
      </c>
      <c r="T49" s="95">
        <v>5</v>
      </c>
      <c r="V49" s="95">
        <v>5</v>
      </c>
      <c r="W49" s="95">
        <v>2</v>
      </c>
      <c r="X49" s="95">
        <v>5</v>
      </c>
      <c r="Y49" s="95">
        <v>5</v>
      </c>
      <c r="Z49" s="95">
        <v>5</v>
      </c>
      <c r="AB49" s="95">
        <v>5</v>
      </c>
      <c r="AC49" s="95">
        <v>4</v>
      </c>
      <c r="AD49" s="95">
        <v>3</v>
      </c>
      <c r="AE49" s="95">
        <v>4</v>
      </c>
      <c r="AF49" s="95">
        <v>5</v>
      </c>
      <c r="AI49" s="113">
        <f t="shared" si="0"/>
        <v>25</v>
      </c>
      <c r="AJ49" s="113">
        <f t="shared" si="1"/>
        <v>25</v>
      </c>
      <c r="AK49" s="113">
        <f t="shared" si="2"/>
        <v>100</v>
      </c>
      <c r="AL49" s="113">
        <f t="shared" si="3"/>
        <v>3</v>
      </c>
      <c r="AM49" s="113" t="str">
        <f t="shared" si="4"/>
        <v>Y</v>
      </c>
      <c r="AN49" s="113">
        <f t="shared" si="5"/>
        <v>19</v>
      </c>
      <c r="AO49" s="113">
        <f t="shared" si="6"/>
        <v>25</v>
      </c>
      <c r="AP49" s="113">
        <f t="shared" si="7"/>
        <v>76</v>
      </c>
      <c r="AQ49" s="113">
        <f t="shared" si="8"/>
        <v>3</v>
      </c>
      <c r="AR49" s="113" t="str">
        <f t="shared" si="9"/>
        <v>Y</v>
      </c>
      <c r="AS49" s="113">
        <f t="shared" si="10"/>
        <v>23</v>
      </c>
      <c r="AT49" s="113">
        <f t="shared" si="11"/>
        <v>25</v>
      </c>
      <c r="AU49" s="113">
        <f t="shared" si="12"/>
        <v>92</v>
      </c>
      <c r="AV49" s="113">
        <f t="shared" si="13"/>
        <v>3</v>
      </c>
      <c r="AW49" s="113" t="str">
        <f t="shared" si="14"/>
        <v>Y</v>
      </c>
      <c r="AX49" s="113">
        <f t="shared" si="15"/>
        <v>23</v>
      </c>
      <c r="AY49" s="113">
        <f t="shared" si="16"/>
        <v>25</v>
      </c>
      <c r="AZ49" s="113">
        <f t="shared" si="17"/>
        <v>92</v>
      </c>
      <c r="BA49" s="113">
        <f t="shared" si="18"/>
        <v>3</v>
      </c>
      <c r="BB49" s="113" t="str">
        <f t="shared" si="19"/>
        <v>Y</v>
      </c>
      <c r="BC49" s="113">
        <f t="shared" si="20"/>
        <v>25</v>
      </c>
      <c r="BD49" s="113">
        <f t="shared" si="21"/>
        <v>25</v>
      </c>
      <c r="BE49" s="113">
        <f t="shared" si="22"/>
        <v>100</v>
      </c>
      <c r="BF49" s="113">
        <f t="shared" si="23"/>
        <v>3</v>
      </c>
      <c r="BG49" s="113" t="str">
        <f t="shared" si="24"/>
        <v>Y</v>
      </c>
    </row>
    <row r="50" spans="1:59" s="70" customFormat="1" x14ac:dyDescent="0.25">
      <c r="A50" s="233">
        <v>35</v>
      </c>
      <c r="B50" s="215">
        <v>2200820100038</v>
      </c>
      <c r="C50" s="216" t="s">
        <v>342</v>
      </c>
      <c r="D50" s="95">
        <v>5</v>
      </c>
      <c r="E50" s="95">
        <v>5</v>
      </c>
      <c r="F50" s="95">
        <v>3</v>
      </c>
      <c r="G50" s="95">
        <v>5</v>
      </c>
      <c r="H50" s="95">
        <v>5</v>
      </c>
      <c r="J50" s="95">
        <v>5</v>
      </c>
      <c r="K50" s="95">
        <v>5</v>
      </c>
      <c r="L50" s="95">
        <v>3</v>
      </c>
      <c r="M50" s="95">
        <v>5</v>
      </c>
      <c r="N50" s="95">
        <v>5</v>
      </c>
      <c r="P50" s="95">
        <v>5</v>
      </c>
      <c r="Q50" s="95">
        <v>5</v>
      </c>
      <c r="R50" s="95">
        <v>3</v>
      </c>
      <c r="S50" s="95">
        <v>5</v>
      </c>
      <c r="T50" s="95">
        <v>5</v>
      </c>
      <c r="V50" s="95">
        <v>5</v>
      </c>
      <c r="W50" s="95">
        <v>2</v>
      </c>
      <c r="X50" s="95">
        <v>5</v>
      </c>
      <c r="Y50" s="95">
        <v>5</v>
      </c>
      <c r="Z50" s="95">
        <v>5</v>
      </c>
      <c r="AB50" s="95">
        <v>5</v>
      </c>
      <c r="AC50" s="95">
        <v>4</v>
      </c>
      <c r="AD50" s="95">
        <v>4</v>
      </c>
      <c r="AE50" s="95">
        <v>4</v>
      </c>
      <c r="AF50" s="95">
        <v>5</v>
      </c>
      <c r="AI50" s="113">
        <f t="shared" si="0"/>
        <v>25</v>
      </c>
      <c r="AJ50" s="113">
        <f t="shared" si="1"/>
        <v>25</v>
      </c>
      <c r="AK50" s="113">
        <f t="shared" si="2"/>
        <v>100</v>
      </c>
      <c r="AL50" s="113">
        <f t="shared" si="3"/>
        <v>3</v>
      </c>
      <c r="AM50" s="113" t="str">
        <f t="shared" si="4"/>
        <v>Y</v>
      </c>
      <c r="AN50" s="113">
        <f t="shared" si="5"/>
        <v>21</v>
      </c>
      <c r="AO50" s="113">
        <f t="shared" si="6"/>
        <v>25</v>
      </c>
      <c r="AP50" s="113">
        <f t="shared" si="7"/>
        <v>84</v>
      </c>
      <c r="AQ50" s="113">
        <f t="shared" si="8"/>
        <v>3</v>
      </c>
      <c r="AR50" s="113" t="str">
        <f t="shared" si="9"/>
        <v>Y</v>
      </c>
      <c r="AS50" s="113">
        <f t="shared" si="10"/>
        <v>18</v>
      </c>
      <c r="AT50" s="113">
        <f t="shared" si="11"/>
        <v>25</v>
      </c>
      <c r="AU50" s="113">
        <f t="shared" si="12"/>
        <v>72</v>
      </c>
      <c r="AV50" s="113">
        <f t="shared" si="13"/>
        <v>3</v>
      </c>
      <c r="AW50" s="113" t="str">
        <f t="shared" si="14"/>
        <v>Y</v>
      </c>
      <c r="AX50" s="113">
        <f t="shared" si="15"/>
        <v>24</v>
      </c>
      <c r="AY50" s="113">
        <f t="shared" si="16"/>
        <v>25</v>
      </c>
      <c r="AZ50" s="113">
        <f t="shared" si="17"/>
        <v>96</v>
      </c>
      <c r="BA50" s="113">
        <f t="shared" si="18"/>
        <v>3</v>
      </c>
      <c r="BB50" s="113" t="str">
        <f t="shared" si="19"/>
        <v>Y</v>
      </c>
      <c r="BC50" s="113">
        <f t="shared" si="20"/>
        <v>25</v>
      </c>
      <c r="BD50" s="113">
        <f t="shared" si="21"/>
        <v>25</v>
      </c>
      <c r="BE50" s="113">
        <f t="shared" si="22"/>
        <v>100</v>
      </c>
      <c r="BF50" s="113">
        <f t="shared" si="23"/>
        <v>3</v>
      </c>
      <c r="BG50" s="113" t="str">
        <f t="shared" si="24"/>
        <v>Y</v>
      </c>
    </row>
    <row r="51" spans="1:59" s="70" customFormat="1" x14ac:dyDescent="0.25">
      <c r="A51" s="233">
        <v>36</v>
      </c>
      <c r="B51" s="215">
        <v>2200820100039</v>
      </c>
      <c r="C51" s="216" t="s">
        <v>343</v>
      </c>
      <c r="D51" s="95">
        <v>5</v>
      </c>
      <c r="E51" s="95">
        <v>5</v>
      </c>
      <c r="F51" s="95">
        <v>4</v>
      </c>
      <c r="G51" s="95">
        <v>3</v>
      </c>
      <c r="H51" s="95">
        <v>5</v>
      </c>
      <c r="J51" s="95">
        <v>5</v>
      </c>
      <c r="K51" s="95">
        <v>5</v>
      </c>
      <c r="L51" s="95">
        <v>5</v>
      </c>
      <c r="M51" s="95">
        <v>5</v>
      </c>
      <c r="N51" s="95">
        <v>5</v>
      </c>
      <c r="P51" s="95">
        <v>5</v>
      </c>
      <c r="Q51" s="95">
        <v>5</v>
      </c>
      <c r="R51" s="95">
        <v>5</v>
      </c>
      <c r="S51" s="95">
        <v>5</v>
      </c>
      <c r="T51" s="95">
        <v>5</v>
      </c>
      <c r="V51" s="95">
        <v>5</v>
      </c>
      <c r="W51" s="95">
        <v>3</v>
      </c>
      <c r="X51" s="95">
        <v>3</v>
      </c>
      <c r="Y51" s="95">
        <v>5</v>
      </c>
      <c r="Z51" s="95">
        <v>5</v>
      </c>
      <c r="AB51" s="95">
        <v>5</v>
      </c>
      <c r="AC51" s="95">
        <v>3</v>
      </c>
      <c r="AD51" s="95">
        <v>4</v>
      </c>
      <c r="AE51" s="95">
        <v>4</v>
      </c>
      <c r="AF51" s="95">
        <v>5</v>
      </c>
      <c r="AI51" s="113">
        <f t="shared" si="0"/>
        <v>25</v>
      </c>
      <c r="AJ51" s="113">
        <f t="shared" si="1"/>
        <v>25</v>
      </c>
      <c r="AK51" s="113">
        <f t="shared" si="2"/>
        <v>100</v>
      </c>
      <c r="AL51" s="113">
        <f t="shared" si="3"/>
        <v>3</v>
      </c>
      <c r="AM51" s="113" t="str">
        <f t="shared" si="4"/>
        <v>Y</v>
      </c>
      <c r="AN51" s="113">
        <f t="shared" si="5"/>
        <v>21</v>
      </c>
      <c r="AO51" s="113">
        <f t="shared" si="6"/>
        <v>25</v>
      </c>
      <c r="AP51" s="113">
        <f t="shared" si="7"/>
        <v>84</v>
      </c>
      <c r="AQ51" s="113">
        <f t="shared" si="8"/>
        <v>3</v>
      </c>
      <c r="AR51" s="113" t="str">
        <f t="shared" si="9"/>
        <v>Y</v>
      </c>
      <c r="AS51" s="113">
        <f t="shared" si="10"/>
        <v>21</v>
      </c>
      <c r="AT51" s="113">
        <f t="shared" si="11"/>
        <v>25</v>
      </c>
      <c r="AU51" s="113">
        <f t="shared" si="12"/>
        <v>84</v>
      </c>
      <c r="AV51" s="113">
        <f t="shared" si="13"/>
        <v>3</v>
      </c>
      <c r="AW51" s="113" t="str">
        <f t="shared" si="14"/>
        <v>Y</v>
      </c>
      <c r="AX51" s="113">
        <f t="shared" si="15"/>
        <v>22</v>
      </c>
      <c r="AY51" s="113">
        <f t="shared" si="16"/>
        <v>25</v>
      </c>
      <c r="AZ51" s="113">
        <f t="shared" si="17"/>
        <v>88</v>
      </c>
      <c r="BA51" s="113">
        <f t="shared" si="18"/>
        <v>3</v>
      </c>
      <c r="BB51" s="113" t="str">
        <f t="shared" si="19"/>
        <v>Y</v>
      </c>
      <c r="BC51" s="113">
        <f t="shared" si="20"/>
        <v>25</v>
      </c>
      <c r="BD51" s="113">
        <f t="shared" si="21"/>
        <v>25</v>
      </c>
      <c r="BE51" s="113">
        <f t="shared" si="22"/>
        <v>100</v>
      </c>
      <c r="BF51" s="113">
        <f t="shared" si="23"/>
        <v>3</v>
      </c>
      <c r="BG51" s="113" t="str">
        <f t="shared" si="24"/>
        <v>Y</v>
      </c>
    </row>
    <row r="52" spans="1:59" s="70" customFormat="1" x14ac:dyDescent="0.25">
      <c r="A52" s="233">
        <v>37</v>
      </c>
      <c r="B52" s="215">
        <v>2200820100040</v>
      </c>
      <c r="C52" s="216" t="s">
        <v>344</v>
      </c>
      <c r="D52" s="95">
        <v>5</v>
      </c>
      <c r="E52" s="95">
        <v>5</v>
      </c>
      <c r="F52" s="95">
        <v>4</v>
      </c>
      <c r="G52" s="95">
        <v>5</v>
      </c>
      <c r="H52" s="95">
        <v>5</v>
      </c>
      <c r="J52" s="95">
        <v>5</v>
      </c>
      <c r="K52" s="95">
        <v>5</v>
      </c>
      <c r="L52" s="95">
        <v>5</v>
      </c>
      <c r="M52" s="95">
        <v>5</v>
      </c>
      <c r="N52" s="95">
        <v>5</v>
      </c>
      <c r="P52" s="95">
        <v>5</v>
      </c>
      <c r="Q52" s="95">
        <v>5</v>
      </c>
      <c r="R52" s="95">
        <v>5</v>
      </c>
      <c r="S52" s="95">
        <v>5</v>
      </c>
      <c r="T52" s="95">
        <v>5</v>
      </c>
      <c r="V52" s="95">
        <v>5</v>
      </c>
      <c r="W52" s="95">
        <v>3</v>
      </c>
      <c r="X52" s="95">
        <v>5</v>
      </c>
      <c r="Y52" s="95">
        <v>5</v>
      </c>
      <c r="Z52" s="95">
        <v>5</v>
      </c>
      <c r="AB52" s="95">
        <v>5</v>
      </c>
      <c r="AC52" s="95">
        <v>3</v>
      </c>
      <c r="AD52" s="95">
        <v>5</v>
      </c>
      <c r="AE52" s="95">
        <v>5</v>
      </c>
      <c r="AF52" s="95">
        <v>5</v>
      </c>
      <c r="AI52" s="113">
        <f t="shared" si="0"/>
        <v>25</v>
      </c>
      <c r="AJ52" s="113">
        <f t="shared" si="1"/>
        <v>25</v>
      </c>
      <c r="AK52" s="113">
        <f t="shared" si="2"/>
        <v>100</v>
      </c>
      <c r="AL52" s="113">
        <f t="shared" si="3"/>
        <v>3</v>
      </c>
      <c r="AM52" s="113" t="str">
        <f t="shared" si="4"/>
        <v>Y</v>
      </c>
      <c r="AN52" s="113">
        <f t="shared" si="5"/>
        <v>21</v>
      </c>
      <c r="AO52" s="113">
        <f t="shared" si="6"/>
        <v>25</v>
      </c>
      <c r="AP52" s="113">
        <f t="shared" si="7"/>
        <v>84</v>
      </c>
      <c r="AQ52" s="113">
        <f t="shared" si="8"/>
        <v>3</v>
      </c>
      <c r="AR52" s="113" t="str">
        <f t="shared" si="9"/>
        <v>Y</v>
      </c>
      <c r="AS52" s="113">
        <f t="shared" si="10"/>
        <v>24</v>
      </c>
      <c r="AT52" s="113">
        <f t="shared" si="11"/>
        <v>25</v>
      </c>
      <c r="AU52" s="113">
        <f t="shared" si="12"/>
        <v>96</v>
      </c>
      <c r="AV52" s="113">
        <f t="shared" si="13"/>
        <v>3</v>
      </c>
      <c r="AW52" s="113" t="str">
        <f t="shared" si="14"/>
        <v>Y</v>
      </c>
      <c r="AX52" s="113">
        <f t="shared" si="15"/>
        <v>25</v>
      </c>
      <c r="AY52" s="113">
        <f t="shared" si="16"/>
        <v>25</v>
      </c>
      <c r="AZ52" s="113">
        <f t="shared" si="17"/>
        <v>100</v>
      </c>
      <c r="BA52" s="113">
        <f t="shared" si="18"/>
        <v>3</v>
      </c>
      <c r="BB52" s="113" t="str">
        <f t="shared" si="19"/>
        <v>Y</v>
      </c>
      <c r="BC52" s="113">
        <f t="shared" si="20"/>
        <v>25</v>
      </c>
      <c r="BD52" s="113">
        <f t="shared" si="21"/>
        <v>25</v>
      </c>
      <c r="BE52" s="113">
        <f t="shared" si="22"/>
        <v>100</v>
      </c>
      <c r="BF52" s="113">
        <f t="shared" si="23"/>
        <v>3</v>
      </c>
      <c r="BG52" s="113" t="str">
        <f t="shared" si="24"/>
        <v>Y</v>
      </c>
    </row>
    <row r="53" spans="1:59" s="70" customFormat="1" x14ac:dyDescent="0.25">
      <c r="A53" s="233">
        <v>38</v>
      </c>
      <c r="B53" s="215">
        <v>2200820100041</v>
      </c>
      <c r="C53" s="216" t="s">
        <v>345</v>
      </c>
      <c r="D53" s="95">
        <v>5</v>
      </c>
      <c r="E53" s="95">
        <v>5</v>
      </c>
      <c r="F53" s="95">
        <v>5</v>
      </c>
      <c r="G53" s="95">
        <v>5</v>
      </c>
      <c r="H53" s="95">
        <v>5</v>
      </c>
      <c r="J53" s="95">
        <v>5</v>
      </c>
      <c r="K53" s="95">
        <v>4</v>
      </c>
      <c r="L53" s="95">
        <v>5</v>
      </c>
      <c r="M53" s="95">
        <v>5</v>
      </c>
      <c r="N53" s="95">
        <v>5</v>
      </c>
      <c r="P53" s="95">
        <v>5</v>
      </c>
      <c r="Q53" s="95">
        <v>2</v>
      </c>
      <c r="R53" s="95">
        <v>5</v>
      </c>
      <c r="S53" s="95">
        <v>2</v>
      </c>
      <c r="T53" s="95">
        <v>5</v>
      </c>
      <c r="V53" s="95">
        <v>5</v>
      </c>
      <c r="W53" s="95">
        <v>3</v>
      </c>
      <c r="X53" s="95">
        <v>5</v>
      </c>
      <c r="Y53" s="95">
        <v>5</v>
      </c>
      <c r="Z53" s="95">
        <v>5</v>
      </c>
      <c r="AB53" s="95">
        <v>5</v>
      </c>
      <c r="AC53" s="95">
        <v>3</v>
      </c>
      <c r="AD53" s="95">
        <v>3</v>
      </c>
      <c r="AE53" s="95">
        <v>4</v>
      </c>
      <c r="AF53" s="95">
        <v>5</v>
      </c>
      <c r="AI53" s="113">
        <f t="shared" si="0"/>
        <v>25</v>
      </c>
      <c r="AJ53" s="113">
        <f t="shared" si="1"/>
        <v>25</v>
      </c>
      <c r="AK53" s="113">
        <f t="shared" si="2"/>
        <v>100</v>
      </c>
      <c r="AL53" s="113">
        <f t="shared" si="3"/>
        <v>3</v>
      </c>
      <c r="AM53" s="113" t="str">
        <f t="shared" si="4"/>
        <v>Y</v>
      </c>
      <c r="AN53" s="113">
        <f t="shared" si="5"/>
        <v>17</v>
      </c>
      <c r="AO53" s="113">
        <f t="shared" si="6"/>
        <v>25</v>
      </c>
      <c r="AP53" s="113">
        <f t="shared" si="7"/>
        <v>68</v>
      </c>
      <c r="AQ53" s="113">
        <f t="shared" si="8"/>
        <v>3</v>
      </c>
      <c r="AR53" s="113" t="str">
        <f t="shared" si="9"/>
        <v>Y</v>
      </c>
      <c r="AS53" s="113">
        <f t="shared" si="10"/>
        <v>23</v>
      </c>
      <c r="AT53" s="113">
        <f t="shared" si="11"/>
        <v>25</v>
      </c>
      <c r="AU53" s="113">
        <f t="shared" si="12"/>
        <v>92</v>
      </c>
      <c r="AV53" s="113">
        <f t="shared" si="13"/>
        <v>3</v>
      </c>
      <c r="AW53" s="113" t="str">
        <f t="shared" si="14"/>
        <v>Y</v>
      </c>
      <c r="AX53" s="113">
        <f t="shared" si="15"/>
        <v>21</v>
      </c>
      <c r="AY53" s="113">
        <f t="shared" si="16"/>
        <v>25</v>
      </c>
      <c r="AZ53" s="113">
        <f t="shared" si="17"/>
        <v>84</v>
      </c>
      <c r="BA53" s="113">
        <f t="shared" si="18"/>
        <v>3</v>
      </c>
      <c r="BB53" s="113" t="str">
        <f t="shared" si="19"/>
        <v>Y</v>
      </c>
      <c r="BC53" s="113">
        <f t="shared" si="20"/>
        <v>25</v>
      </c>
      <c r="BD53" s="113">
        <f t="shared" si="21"/>
        <v>25</v>
      </c>
      <c r="BE53" s="113">
        <f t="shared" si="22"/>
        <v>100</v>
      </c>
      <c r="BF53" s="113">
        <f t="shared" si="23"/>
        <v>3</v>
      </c>
      <c r="BG53" s="113" t="str">
        <f t="shared" si="24"/>
        <v>Y</v>
      </c>
    </row>
    <row r="54" spans="1:59" s="70" customFormat="1" x14ac:dyDescent="0.25">
      <c r="A54" s="233">
        <v>39</v>
      </c>
      <c r="B54" s="215">
        <v>2200820100042</v>
      </c>
      <c r="C54" s="216" t="s">
        <v>346</v>
      </c>
      <c r="D54" s="95">
        <v>5</v>
      </c>
      <c r="E54" s="95">
        <v>4</v>
      </c>
      <c r="F54" s="95">
        <v>3</v>
      </c>
      <c r="G54" s="95">
        <v>5</v>
      </c>
      <c r="H54" s="95">
        <v>5</v>
      </c>
      <c r="J54" s="95">
        <v>5</v>
      </c>
      <c r="K54" s="95">
        <v>3</v>
      </c>
      <c r="L54" s="95">
        <v>5</v>
      </c>
      <c r="M54" s="95">
        <v>5</v>
      </c>
      <c r="N54" s="95">
        <v>5</v>
      </c>
      <c r="P54" s="95">
        <v>5</v>
      </c>
      <c r="Q54" s="95">
        <v>5</v>
      </c>
      <c r="R54" s="95">
        <v>5</v>
      </c>
      <c r="S54" s="95">
        <v>5</v>
      </c>
      <c r="T54" s="95">
        <v>5</v>
      </c>
      <c r="V54" s="95">
        <v>5</v>
      </c>
      <c r="W54" s="95">
        <v>2</v>
      </c>
      <c r="X54" s="95">
        <v>5</v>
      </c>
      <c r="Y54" s="95">
        <v>2</v>
      </c>
      <c r="Z54" s="95">
        <v>5</v>
      </c>
      <c r="AB54" s="95">
        <v>5</v>
      </c>
      <c r="AC54" s="95">
        <v>3</v>
      </c>
      <c r="AD54" s="95">
        <v>5</v>
      </c>
      <c r="AE54" s="95">
        <v>5</v>
      </c>
      <c r="AF54" s="95">
        <v>5</v>
      </c>
      <c r="AI54" s="113">
        <f t="shared" si="0"/>
        <v>25</v>
      </c>
      <c r="AJ54" s="113">
        <f t="shared" si="1"/>
        <v>25</v>
      </c>
      <c r="AK54" s="113">
        <f t="shared" si="2"/>
        <v>100</v>
      </c>
      <c r="AL54" s="113">
        <f t="shared" si="3"/>
        <v>3</v>
      </c>
      <c r="AM54" s="113" t="str">
        <f t="shared" si="4"/>
        <v>Y</v>
      </c>
      <c r="AN54" s="113">
        <f t="shared" si="5"/>
        <v>17</v>
      </c>
      <c r="AO54" s="113">
        <f t="shared" si="6"/>
        <v>25</v>
      </c>
      <c r="AP54" s="113">
        <f t="shared" si="7"/>
        <v>68</v>
      </c>
      <c r="AQ54" s="113">
        <f t="shared" si="8"/>
        <v>3</v>
      </c>
      <c r="AR54" s="113" t="str">
        <f t="shared" si="9"/>
        <v>Y</v>
      </c>
      <c r="AS54" s="113">
        <f t="shared" si="10"/>
        <v>23</v>
      </c>
      <c r="AT54" s="113">
        <f t="shared" si="11"/>
        <v>25</v>
      </c>
      <c r="AU54" s="113">
        <f t="shared" si="12"/>
        <v>92</v>
      </c>
      <c r="AV54" s="113">
        <f t="shared" si="13"/>
        <v>3</v>
      </c>
      <c r="AW54" s="113" t="str">
        <f t="shared" si="14"/>
        <v>Y</v>
      </c>
      <c r="AX54" s="113">
        <f t="shared" si="15"/>
        <v>22</v>
      </c>
      <c r="AY54" s="113">
        <f t="shared" si="16"/>
        <v>25</v>
      </c>
      <c r="AZ54" s="113">
        <f t="shared" si="17"/>
        <v>88</v>
      </c>
      <c r="BA54" s="113">
        <f t="shared" si="18"/>
        <v>3</v>
      </c>
      <c r="BB54" s="113" t="str">
        <f t="shared" si="19"/>
        <v>Y</v>
      </c>
      <c r="BC54" s="113">
        <f t="shared" si="20"/>
        <v>25</v>
      </c>
      <c r="BD54" s="113">
        <f t="shared" si="21"/>
        <v>25</v>
      </c>
      <c r="BE54" s="113">
        <f t="shared" si="22"/>
        <v>100</v>
      </c>
      <c r="BF54" s="113">
        <f t="shared" si="23"/>
        <v>3</v>
      </c>
      <c r="BG54" s="113" t="str">
        <f t="shared" si="24"/>
        <v>Y</v>
      </c>
    </row>
    <row r="55" spans="1:59" s="70" customFormat="1" x14ac:dyDescent="0.25">
      <c r="A55" s="233">
        <v>40</v>
      </c>
      <c r="B55" s="215">
        <v>2200820100043</v>
      </c>
      <c r="C55" s="216" t="s">
        <v>347</v>
      </c>
      <c r="D55" s="95">
        <v>5</v>
      </c>
      <c r="E55" s="95">
        <v>5</v>
      </c>
      <c r="F55" s="95">
        <v>5</v>
      </c>
      <c r="G55" s="95">
        <v>5</v>
      </c>
      <c r="H55" s="95">
        <v>5</v>
      </c>
      <c r="J55" s="95">
        <v>5</v>
      </c>
      <c r="K55" s="95">
        <v>5</v>
      </c>
      <c r="L55" s="95">
        <v>5</v>
      </c>
      <c r="M55" s="95">
        <v>5</v>
      </c>
      <c r="N55" s="95">
        <v>5</v>
      </c>
      <c r="P55" s="95">
        <v>5</v>
      </c>
      <c r="Q55" s="95">
        <v>5</v>
      </c>
      <c r="R55" s="95">
        <v>5</v>
      </c>
      <c r="S55" s="95">
        <v>5</v>
      </c>
      <c r="T55" s="95">
        <v>5</v>
      </c>
      <c r="V55" s="95">
        <v>5</v>
      </c>
      <c r="W55" s="95">
        <v>3</v>
      </c>
      <c r="X55" s="95">
        <v>5</v>
      </c>
      <c r="Y55" s="95">
        <v>5</v>
      </c>
      <c r="Z55" s="95">
        <v>5</v>
      </c>
      <c r="AB55" s="95">
        <v>5</v>
      </c>
      <c r="AC55" s="95">
        <v>3</v>
      </c>
      <c r="AD55" s="95">
        <v>5</v>
      </c>
      <c r="AE55" s="95">
        <v>5</v>
      </c>
      <c r="AF55" s="95">
        <v>5</v>
      </c>
      <c r="AI55" s="113">
        <f t="shared" si="0"/>
        <v>25</v>
      </c>
      <c r="AJ55" s="113">
        <f t="shared" si="1"/>
        <v>25</v>
      </c>
      <c r="AK55" s="113">
        <f t="shared" si="2"/>
        <v>100</v>
      </c>
      <c r="AL55" s="113">
        <f t="shared" si="3"/>
        <v>3</v>
      </c>
      <c r="AM55" s="113" t="str">
        <f t="shared" si="4"/>
        <v>Y</v>
      </c>
      <c r="AN55" s="113">
        <f t="shared" si="5"/>
        <v>21</v>
      </c>
      <c r="AO55" s="113">
        <f t="shared" si="6"/>
        <v>25</v>
      </c>
      <c r="AP55" s="113">
        <f t="shared" si="7"/>
        <v>84</v>
      </c>
      <c r="AQ55" s="113">
        <f t="shared" si="8"/>
        <v>3</v>
      </c>
      <c r="AR55" s="113" t="str">
        <f t="shared" si="9"/>
        <v>Y</v>
      </c>
      <c r="AS55" s="113">
        <f t="shared" si="10"/>
        <v>25</v>
      </c>
      <c r="AT55" s="113">
        <f t="shared" si="11"/>
        <v>25</v>
      </c>
      <c r="AU55" s="113">
        <f t="shared" si="12"/>
        <v>100</v>
      </c>
      <c r="AV55" s="113">
        <f t="shared" si="13"/>
        <v>3</v>
      </c>
      <c r="AW55" s="113" t="str">
        <f t="shared" si="14"/>
        <v>Y</v>
      </c>
      <c r="AX55" s="113">
        <f t="shared" si="15"/>
        <v>25</v>
      </c>
      <c r="AY55" s="113">
        <f t="shared" si="16"/>
        <v>25</v>
      </c>
      <c r="AZ55" s="113">
        <f t="shared" si="17"/>
        <v>100</v>
      </c>
      <c r="BA55" s="113">
        <f t="shared" si="18"/>
        <v>3</v>
      </c>
      <c r="BB55" s="113" t="str">
        <f t="shared" si="19"/>
        <v>Y</v>
      </c>
      <c r="BC55" s="113">
        <f t="shared" si="20"/>
        <v>25</v>
      </c>
      <c r="BD55" s="113">
        <f t="shared" si="21"/>
        <v>25</v>
      </c>
      <c r="BE55" s="113">
        <f t="shared" si="22"/>
        <v>100</v>
      </c>
      <c r="BF55" s="113">
        <f t="shared" si="23"/>
        <v>3</v>
      </c>
      <c r="BG55" s="113" t="str">
        <f t="shared" si="24"/>
        <v>Y</v>
      </c>
    </row>
    <row r="56" spans="1:59" s="70" customFormat="1" x14ac:dyDescent="0.25">
      <c r="A56" s="233">
        <v>41</v>
      </c>
      <c r="B56" s="215">
        <v>2200820100044</v>
      </c>
      <c r="C56" s="216" t="s">
        <v>348</v>
      </c>
      <c r="D56" s="95">
        <v>5</v>
      </c>
      <c r="E56" s="95">
        <v>5</v>
      </c>
      <c r="F56" s="95">
        <v>5</v>
      </c>
      <c r="G56" s="95">
        <v>5</v>
      </c>
      <c r="H56" s="95">
        <v>5</v>
      </c>
      <c r="J56" s="95">
        <v>5</v>
      </c>
      <c r="K56" s="95">
        <v>5</v>
      </c>
      <c r="L56" s="95">
        <v>5</v>
      </c>
      <c r="M56" s="95">
        <v>5</v>
      </c>
      <c r="N56" s="95">
        <v>5</v>
      </c>
      <c r="P56" s="95">
        <v>5</v>
      </c>
      <c r="Q56" s="95">
        <v>5</v>
      </c>
      <c r="R56" s="95">
        <v>5</v>
      </c>
      <c r="S56" s="95">
        <v>5</v>
      </c>
      <c r="T56" s="95">
        <v>5</v>
      </c>
      <c r="V56" s="95">
        <v>5</v>
      </c>
      <c r="W56" s="95">
        <v>2</v>
      </c>
      <c r="X56" s="95">
        <v>5</v>
      </c>
      <c r="Y56" s="95">
        <v>5</v>
      </c>
      <c r="Z56" s="95">
        <v>5</v>
      </c>
      <c r="AB56" s="95">
        <v>5</v>
      </c>
      <c r="AC56" s="95">
        <v>5</v>
      </c>
      <c r="AD56" s="95">
        <v>5</v>
      </c>
      <c r="AE56" s="95">
        <v>5</v>
      </c>
      <c r="AF56" s="95">
        <v>5</v>
      </c>
      <c r="AI56" s="113">
        <f t="shared" si="0"/>
        <v>25</v>
      </c>
      <c r="AJ56" s="113">
        <f t="shared" si="1"/>
        <v>25</v>
      </c>
      <c r="AK56" s="113">
        <f t="shared" si="2"/>
        <v>100</v>
      </c>
      <c r="AL56" s="113">
        <f t="shared" si="3"/>
        <v>3</v>
      </c>
      <c r="AM56" s="113" t="str">
        <f t="shared" si="4"/>
        <v>Y</v>
      </c>
      <c r="AN56" s="113">
        <f t="shared" si="5"/>
        <v>22</v>
      </c>
      <c r="AO56" s="113">
        <f t="shared" si="6"/>
        <v>25</v>
      </c>
      <c r="AP56" s="113">
        <f t="shared" si="7"/>
        <v>88</v>
      </c>
      <c r="AQ56" s="113">
        <f t="shared" si="8"/>
        <v>3</v>
      </c>
      <c r="AR56" s="113" t="str">
        <f t="shared" si="9"/>
        <v>Y</v>
      </c>
      <c r="AS56" s="113">
        <f t="shared" si="10"/>
        <v>25</v>
      </c>
      <c r="AT56" s="113">
        <f t="shared" si="11"/>
        <v>25</v>
      </c>
      <c r="AU56" s="113">
        <f t="shared" si="12"/>
        <v>100</v>
      </c>
      <c r="AV56" s="113">
        <f t="shared" si="13"/>
        <v>3</v>
      </c>
      <c r="AW56" s="113" t="str">
        <f t="shared" si="14"/>
        <v>Y</v>
      </c>
      <c r="AX56" s="113">
        <f t="shared" si="15"/>
        <v>25</v>
      </c>
      <c r="AY56" s="113">
        <f t="shared" si="16"/>
        <v>25</v>
      </c>
      <c r="AZ56" s="113">
        <f t="shared" si="17"/>
        <v>100</v>
      </c>
      <c r="BA56" s="113">
        <f t="shared" si="18"/>
        <v>3</v>
      </c>
      <c r="BB56" s="113" t="str">
        <f t="shared" si="19"/>
        <v>Y</v>
      </c>
      <c r="BC56" s="113">
        <f t="shared" si="20"/>
        <v>25</v>
      </c>
      <c r="BD56" s="113">
        <f t="shared" si="21"/>
        <v>25</v>
      </c>
      <c r="BE56" s="113">
        <f t="shared" si="22"/>
        <v>100</v>
      </c>
      <c r="BF56" s="113">
        <f t="shared" si="23"/>
        <v>3</v>
      </c>
      <c r="BG56" s="113" t="str">
        <f t="shared" si="24"/>
        <v>Y</v>
      </c>
    </row>
    <row r="57" spans="1:59" s="70" customFormat="1" x14ac:dyDescent="0.25">
      <c r="A57" s="233">
        <v>42</v>
      </c>
      <c r="B57" s="215">
        <v>2200820100045</v>
      </c>
      <c r="C57" s="216" t="s">
        <v>349</v>
      </c>
      <c r="D57" s="95">
        <v>5</v>
      </c>
      <c r="E57" s="95">
        <v>5</v>
      </c>
      <c r="F57" s="95">
        <v>5</v>
      </c>
      <c r="G57" s="95">
        <v>5</v>
      </c>
      <c r="H57" s="95">
        <v>5</v>
      </c>
      <c r="J57" s="95">
        <v>5</v>
      </c>
      <c r="K57" s="95">
        <v>5</v>
      </c>
      <c r="L57" s="95">
        <v>5</v>
      </c>
      <c r="M57" s="95">
        <v>5</v>
      </c>
      <c r="N57" s="95">
        <v>5</v>
      </c>
      <c r="P57" s="95">
        <v>5</v>
      </c>
      <c r="Q57" s="95">
        <v>5</v>
      </c>
      <c r="R57" s="95">
        <v>5</v>
      </c>
      <c r="S57" s="95">
        <v>5</v>
      </c>
      <c r="T57" s="95">
        <v>5</v>
      </c>
      <c r="V57" s="95">
        <v>5</v>
      </c>
      <c r="W57" s="95">
        <v>4</v>
      </c>
      <c r="X57" s="95">
        <v>5</v>
      </c>
      <c r="Y57" s="95">
        <v>5</v>
      </c>
      <c r="Z57" s="95">
        <v>5</v>
      </c>
      <c r="AB57" s="95">
        <v>5</v>
      </c>
      <c r="AC57" s="95">
        <v>5</v>
      </c>
      <c r="AD57" s="95">
        <v>5</v>
      </c>
      <c r="AE57" s="95">
        <v>5</v>
      </c>
      <c r="AF57" s="95">
        <v>5</v>
      </c>
      <c r="AI57" s="113">
        <f t="shared" si="0"/>
        <v>25</v>
      </c>
      <c r="AJ57" s="113">
        <f t="shared" si="1"/>
        <v>25</v>
      </c>
      <c r="AK57" s="113">
        <f t="shared" si="2"/>
        <v>100</v>
      </c>
      <c r="AL57" s="113">
        <f t="shared" si="3"/>
        <v>3</v>
      </c>
      <c r="AM57" s="113" t="str">
        <f t="shared" si="4"/>
        <v>Y</v>
      </c>
      <c r="AN57" s="113">
        <f t="shared" si="5"/>
        <v>24</v>
      </c>
      <c r="AO57" s="113">
        <f t="shared" si="6"/>
        <v>25</v>
      </c>
      <c r="AP57" s="113">
        <f t="shared" si="7"/>
        <v>96</v>
      </c>
      <c r="AQ57" s="113">
        <f t="shared" si="8"/>
        <v>3</v>
      </c>
      <c r="AR57" s="113" t="str">
        <f t="shared" si="9"/>
        <v>Y</v>
      </c>
      <c r="AS57" s="113">
        <f t="shared" si="10"/>
        <v>25</v>
      </c>
      <c r="AT57" s="113">
        <f t="shared" si="11"/>
        <v>25</v>
      </c>
      <c r="AU57" s="113">
        <f t="shared" si="12"/>
        <v>100</v>
      </c>
      <c r="AV57" s="113">
        <f t="shared" si="13"/>
        <v>3</v>
      </c>
      <c r="AW57" s="113" t="str">
        <f t="shared" si="14"/>
        <v>Y</v>
      </c>
      <c r="AX57" s="113">
        <f t="shared" si="15"/>
        <v>25</v>
      </c>
      <c r="AY57" s="113">
        <f t="shared" si="16"/>
        <v>25</v>
      </c>
      <c r="AZ57" s="113">
        <f t="shared" si="17"/>
        <v>100</v>
      </c>
      <c r="BA57" s="113">
        <f t="shared" si="18"/>
        <v>3</v>
      </c>
      <c r="BB57" s="113" t="str">
        <f t="shared" si="19"/>
        <v>Y</v>
      </c>
      <c r="BC57" s="113">
        <f t="shared" si="20"/>
        <v>25</v>
      </c>
      <c r="BD57" s="113">
        <f t="shared" si="21"/>
        <v>25</v>
      </c>
      <c r="BE57" s="113">
        <f t="shared" si="22"/>
        <v>100</v>
      </c>
      <c r="BF57" s="113">
        <f t="shared" si="23"/>
        <v>3</v>
      </c>
      <c r="BG57" s="113" t="str">
        <f t="shared" si="24"/>
        <v>Y</v>
      </c>
    </row>
    <row r="58" spans="1:59" s="70" customFormat="1" x14ac:dyDescent="0.25">
      <c r="A58" s="233">
        <v>43</v>
      </c>
      <c r="B58" s="215">
        <v>2200820100046</v>
      </c>
      <c r="C58" s="216" t="s">
        <v>350</v>
      </c>
      <c r="D58" s="95">
        <v>5</v>
      </c>
      <c r="E58" s="95">
        <v>4</v>
      </c>
      <c r="F58" s="95">
        <v>5</v>
      </c>
      <c r="G58" s="95">
        <v>3</v>
      </c>
      <c r="H58" s="95">
        <v>5</v>
      </c>
      <c r="J58" s="95">
        <v>5</v>
      </c>
      <c r="K58" s="95">
        <v>4</v>
      </c>
      <c r="L58" s="95">
        <v>4</v>
      </c>
      <c r="M58" s="95">
        <v>4</v>
      </c>
      <c r="N58" s="95">
        <v>5</v>
      </c>
      <c r="P58" s="95">
        <v>5</v>
      </c>
      <c r="Q58" s="95">
        <v>5</v>
      </c>
      <c r="R58" s="95">
        <v>4</v>
      </c>
      <c r="S58" s="95">
        <v>5</v>
      </c>
      <c r="T58" s="95">
        <v>5</v>
      </c>
      <c r="V58" s="95">
        <v>5</v>
      </c>
      <c r="W58" s="95">
        <v>5</v>
      </c>
      <c r="X58" s="95">
        <v>3</v>
      </c>
      <c r="Y58" s="95">
        <v>5</v>
      </c>
      <c r="Z58" s="95">
        <v>5</v>
      </c>
      <c r="AB58" s="95">
        <v>5</v>
      </c>
      <c r="AC58" s="95">
        <v>2</v>
      </c>
      <c r="AD58" s="95">
        <v>2</v>
      </c>
      <c r="AE58" s="95">
        <v>2</v>
      </c>
      <c r="AF58" s="95">
        <v>5</v>
      </c>
      <c r="AI58" s="113">
        <f t="shared" si="0"/>
        <v>25</v>
      </c>
      <c r="AJ58" s="113">
        <f t="shared" si="1"/>
        <v>25</v>
      </c>
      <c r="AK58" s="113">
        <f t="shared" si="2"/>
        <v>100</v>
      </c>
      <c r="AL58" s="113">
        <f t="shared" si="3"/>
        <v>3</v>
      </c>
      <c r="AM58" s="113" t="str">
        <f t="shared" si="4"/>
        <v>Y</v>
      </c>
      <c r="AN58" s="113">
        <f t="shared" si="5"/>
        <v>20</v>
      </c>
      <c r="AO58" s="113">
        <f t="shared" si="6"/>
        <v>25</v>
      </c>
      <c r="AP58" s="113">
        <f t="shared" si="7"/>
        <v>80</v>
      </c>
      <c r="AQ58" s="113">
        <f t="shared" si="8"/>
        <v>3</v>
      </c>
      <c r="AR58" s="113" t="str">
        <f t="shared" si="9"/>
        <v>Y</v>
      </c>
      <c r="AS58" s="113">
        <f t="shared" si="10"/>
        <v>18</v>
      </c>
      <c r="AT58" s="113">
        <f t="shared" si="11"/>
        <v>25</v>
      </c>
      <c r="AU58" s="113">
        <f t="shared" si="12"/>
        <v>72</v>
      </c>
      <c r="AV58" s="113">
        <f t="shared" si="13"/>
        <v>3</v>
      </c>
      <c r="AW58" s="113" t="str">
        <f t="shared" si="14"/>
        <v>Y</v>
      </c>
      <c r="AX58" s="113">
        <f t="shared" si="15"/>
        <v>19</v>
      </c>
      <c r="AY58" s="113">
        <f t="shared" si="16"/>
        <v>25</v>
      </c>
      <c r="AZ58" s="113">
        <f t="shared" si="17"/>
        <v>76</v>
      </c>
      <c r="BA58" s="113">
        <f t="shared" si="18"/>
        <v>3</v>
      </c>
      <c r="BB58" s="113" t="str">
        <f t="shared" si="19"/>
        <v>Y</v>
      </c>
      <c r="BC58" s="113">
        <f t="shared" si="20"/>
        <v>25</v>
      </c>
      <c r="BD58" s="113">
        <f t="shared" si="21"/>
        <v>25</v>
      </c>
      <c r="BE58" s="113">
        <f t="shared" si="22"/>
        <v>100</v>
      </c>
      <c r="BF58" s="113">
        <f t="shared" si="23"/>
        <v>3</v>
      </c>
      <c r="BG58" s="113" t="str">
        <f t="shared" si="24"/>
        <v>Y</v>
      </c>
    </row>
    <row r="59" spans="1:59" s="70" customFormat="1" x14ac:dyDescent="0.25">
      <c r="A59" s="233">
        <v>44</v>
      </c>
      <c r="B59" s="215">
        <v>2200820100047</v>
      </c>
      <c r="C59" s="216" t="s">
        <v>351</v>
      </c>
      <c r="D59" s="95">
        <v>5</v>
      </c>
      <c r="E59" s="95">
        <v>3</v>
      </c>
      <c r="F59" s="95">
        <v>5</v>
      </c>
      <c r="G59" s="95">
        <v>5</v>
      </c>
      <c r="H59" s="95">
        <v>5</v>
      </c>
      <c r="J59" s="95">
        <v>5</v>
      </c>
      <c r="K59" s="95">
        <v>5</v>
      </c>
      <c r="L59" s="95">
        <v>5</v>
      </c>
      <c r="M59" s="95">
        <v>5</v>
      </c>
      <c r="N59" s="95">
        <v>5</v>
      </c>
      <c r="P59" s="95">
        <v>5</v>
      </c>
      <c r="Q59" s="95">
        <v>5</v>
      </c>
      <c r="R59" s="95">
        <v>5</v>
      </c>
      <c r="S59" s="95">
        <v>4</v>
      </c>
      <c r="T59" s="95">
        <v>5</v>
      </c>
      <c r="V59" s="95">
        <v>5</v>
      </c>
      <c r="W59" s="95">
        <v>5</v>
      </c>
      <c r="X59" s="95">
        <v>5</v>
      </c>
      <c r="Y59" s="95">
        <v>5</v>
      </c>
      <c r="Z59" s="95">
        <v>5</v>
      </c>
      <c r="AB59" s="95">
        <v>5</v>
      </c>
      <c r="AC59" s="95">
        <v>5</v>
      </c>
      <c r="AD59" s="95">
        <v>5</v>
      </c>
      <c r="AE59" s="95">
        <v>5</v>
      </c>
      <c r="AF59" s="95">
        <v>5</v>
      </c>
      <c r="AI59" s="113">
        <f t="shared" si="0"/>
        <v>25</v>
      </c>
      <c r="AJ59" s="113">
        <f t="shared" si="1"/>
        <v>25</v>
      </c>
      <c r="AK59" s="113">
        <f t="shared" si="2"/>
        <v>100</v>
      </c>
      <c r="AL59" s="113">
        <f t="shared" si="3"/>
        <v>3</v>
      </c>
      <c r="AM59" s="113" t="str">
        <f t="shared" si="4"/>
        <v>Y</v>
      </c>
      <c r="AN59" s="113">
        <f t="shared" si="5"/>
        <v>23</v>
      </c>
      <c r="AO59" s="113">
        <f t="shared" si="6"/>
        <v>25</v>
      </c>
      <c r="AP59" s="113">
        <f t="shared" si="7"/>
        <v>92</v>
      </c>
      <c r="AQ59" s="113">
        <f t="shared" si="8"/>
        <v>3</v>
      </c>
      <c r="AR59" s="113" t="str">
        <f t="shared" si="9"/>
        <v>Y</v>
      </c>
      <c r="AS59" s="113">
        <f t="shared" si="10"/>
        <v>25</v>
      </c>
      <c r="AT59" s="113">
        <f t="shared" si="11"/>
        <v>25</v>
      </c>
      <c r="AU59" s="113">
        <f t="shared" si="12"/>
        <v>100</v>
      </c>
      <c r="AV59" s="113">
        <f t="shared" si="13"/>
        <v>3</v>
      </c>
      <c r="AW59" s="113" t="str">
        <f t="shared" si="14"/>
        <v>Y</v>
      </c>
      <c r="AX59" s="113">
        <f t="shared" si="15"/>
        <v>24</v>
      </c>
      <c r="AY59" s="113">
        <f t="shared" si="16"/>
        <v>25</v>
      </c>
      <c r="AZ59" s="113">
        <f t="shared" si="17"/>
        <v>96</v>
      </c>
      <c r="BA59" s="113">
        <f t="shared" si="18"/>
        <v>3</v>
      </c>
      <c r="BB59" s="113" t="str">
        <f t="shared" si="19"/>
        <v>Y</v>
      </c>
      <c r="BC59" s="113">
        <f t="shared" si="20"/>
        <v>25</v>
      </c>
      <c r="BD59" s="113">
        <f t="shared" si="21"/>
        <v>25</v>
      </c>
      <c r="BE59" s="113">
        <f t="shared" si="22"/>
        <v>100</v>
      </c>
      <c r="BF59" s="113">
        <f t="shared" si="23"/>
        <v>3</v>
      </c>
      <c r="BG59" s="113" t="str">
        <f t="shared" si="24"/>
        <v>Y</v>
      </c>
    </row>
    <row r="60" spans="1:59" s="70" customFormat="1" x14ac:dyDescent="0.25">
      <c r="A60" s="233">
        <v>45</v>
      </c>
      <c r="B60" s="215">
        <v>2200820100048</v>
      </c>
      <c r="C60" s="216" t="s">
        <v>352</v>
      </c>
      <c r="D60" s="95">
        <v>5</v>
      </c>
      <c r="E60" s="95">
        <v>5</v>
      </c>
      <c r="F60" s="95">
        <v>5</v>
      </c>
      <c r="G60" s="95">
        <v>4</v>
      </c>
      <c r="H60" s="95">
        <v>5</v>
      </c>
      <c r="J60" s="95">
        <v>5</v>
      </c>
      <c r="K60" s="95">
        <v>5</v>
      </c>
      <c r="L60" s="95">
        <v>5</v>
      </c>
      <c r="M60" s="95">
        <v>5</v>
      </c>
      <c r="N60" s="95">
        <v>5</v>
      </c>
      <c r="P60" s="95">
        <v>5</v>
      </c>
      <c r="Q60" s="95">
        <v>5</v>
      </c>
      <c r="R60" s="95">
        <v>5</v>
      </c>
      <c r="S60" s="95">
        <v>4</v>
      </c>
      <c r="T60" s="95">
        <v>5</v>
      </c>
      <c r="V60" s="95">
        <v>5</v>
      </c>
      <c r="W60" s="95">
        <v>5</v>
      </c>
      <c r="X60" s="95">
        <v>4</v>
      </c>
      <c r="Y60" s="95">
        <v>5</v>
      </c>
      <c r="Z60" s="95">
        <v>5</v>
      </c>
      <c r="AB60" s="95">
        <v>5</v>
      </c>
      <c r="AC60" s="95">
        <v>5</v>
      </c>
      <c r="AD60" s="95">
        <v>5</v>
      </c>
      <c r="AE60" s="95">
        <v>5</v>
      </c>
      <c r="AF60" s="95">
        <v>5</v>
      </c>
      <c r="AI60" s="113">
        <f t="shared" si="0"/>
        <v>25</v>
      </c>
      <c r="AJ60" s="113">
        <f t="shared" si="1"/>
        <v>25</v>
      </c>
      <c r="AK60" s="113">
        <f t="shared" si="2"/>
        <v>100</v>
      </c>
      <c r="AL60" s="113">
        <f t="shared" si="3"/>
        <v>3</v>
      </c>
      <c r="AM60" s="113" t="str">
        <f t="shared" si="4"/>
        <v>Y</v>
      </c>
      <c r="AN60" s="113">
        <f t="shared" si="5"/>
        <v>25</v>
      </c>
      <c r="AO60" s="113">
        <f t="shared" si="6"/>
        <v>25</v>
      </c>
      <c r="AP60" s="113">
        <f t="shared" si="7"/>
        <v>100</v>
      </c>
      <c r="AQ60" s="113">
        <f t="shared" si="8"/>
        <v>3</v>
      </c>
      <c r="AR60" s="113" t="str">
        <f t="shared" si="9"/>
        <v>Y</v>
      </c>
      <c r="AS60" s="113">
        <f t="shared" si="10"/>
        <v>24</v>
      </c>
      <c r="AT60" s="113">
        <f t="shared" si="11"/>
        <v>25</v>
      </c>
      <c r="AU60" s="113">
        <f t="shared" si="12"/>
        <v>96</v>
      </c>
      <c r="AV60" s="113">
        <f t="shared" si="13"/>
        <v>3</v>
      </c>
      <c r="AW60" s="113" t="str">
        <f t="shared" si="14"/>
        <v>Y</v>
      </c>
      <c r="AX60" s="113">
        <f t="shared" si="15"/>
        <v>23</v>
      </c>
      <c r="AY60" s="113">
        <f t="shared" si="16"/>
        <v>25</v>
      </c>
      <c r="AZ60" s="113">
        <f t="shared" si="17"/>
        <v>92</v>
      </c>
      <c r="BA60" s="113">
        <f t="shared" si="18"/>
        <v>3</v>
      </c>
      <c r="BB60" s="113" t="str">
        <f t="shared" si="19"/>
        <v>Y</v>
      </c>
      <c r="BC60" s="113">
        <f t="shared" si="20"/>
        <v>25</v>
      </c>
      <c r="BD60" s="113">
        <f t="shared" si="21"/>
        <v>25</v>
      </c>
      <c r="BE60" s="113">
        <f t="shared" si="22"/>
        <v>100</v>
      </c>
      <c r="BF60" s="113">
        <f t="shared" si="23"/>
        <v>3</v>
      </c>
      <c r="BG60" s="113" t="str">
        <f t="shared" si="24"/>
        <v>Y</v>
      </c>
    </row>
    <row r="61" spans="1:59" s="70" customFormat="1" x14ac:dyDescent="0.25">
      <c r="A61" s="233">
        <v>46</v>
      </c>
      <c r="B61" s="215">
        <v>2200820100049</v>
      </c>
      <c r="C61" s="216" t="s">
        <v>353</v>
      </c>
      <c r="D61" s="95">
        <v>5</v>
      </c>
      <c r="E61" s="95">
        <v>5</v>
      </c>
      <c r="F61" s="95">
        <v>5</v>
      </c>
      <c r="G61" s="95">
        <v>5</v>
      </c>
      <c r="H61" s="95">
        <v>5</v>
      </c>
      <c r="J61" s="95">
        <v>5</v>
      </c>
      <c r="K61" s="95">
        <v>5</v>
      </c>
      <c r="L61" s="95">
        <v>4</v>
      </c>
      <c r="M61" s="95">
        <v>5</v>
      </c>
      <c r="N61" s="95">
        <v>5</v>
      </c>
      <c r="P61" s="95">
        <v>5</v>
      </c>
      <c r="Q61" s="95">
        <v>5</v>
      </c>
      <c r="R61" s="95">
        <v>4</v>
      </c>
      <c r="S61" s="95">
        <v>4</v>
      </c>
      <c r="T61" s="95">
        <v>5</v>
      </c>
      <c r="V61" s="95">
        <v>5</v>
      </c>
      <c r="W61" s="95">
        <v>4</v>
      </c>
      <c r="X61" s="95">
        <v>5</v>
      </c>
      <c r="Y61" s="95">
        <v>5</v>
      </c>
      <c r="Z61" s="95">
        <v>5</v>
      </c>
      <c r="AB61" s="95">
        <v>5</v>
      </c>
      <c r="AC61" s="95">
        <v>5</v>
      </c>
      <c r="AD61" s="95">
        <v>5</v>
      </c>
      <c r="AE61" s="95">
        <v>5</v>
      </c>
      <c r="AF61" s="95">
        <v>5</v>
      </c>
      <c r="AI61" s="113">
        <f t="shared" si="0"/>
        <v>25</v>
      </c>
      <c r="AJ61" s="113">
        <f t="shared" si="1"/>
        <v>25</v>
      </c>
      <c r="AK61" s="113">
        <f t="shared" si="2"/>
        <v>100</v>
      </c>
      <c r="AL61" s="113">
        <f t="shared" si="3"/>
        <v>3</v>
      </c>
      <c r="AM61" s="113" t="str">
        <f t="shared" si="4"/>
        <v>Y</v>
      </c>
      <c r="AN61" s="113">
        <f t="shared" si="5"/>
        <v>24</v>
      </c>
      <c r="AO61" s="113">
        <f t="shared" si="6"/>
        <v>25</v>
      </c>
      <c r="AP61" s="113">
        <f t="shared" si="7"/>
        <v>96</v>
      </c>
      <c r="AQ61" s="113">
        <f t="shared" si="8"/>
        <v>3</v>
      </c>
      <c r="AR61" s="113" t="str">
        <f t="shared" si="9"/>
        <v>Y</v>
      </c>
      <c r="AS61" s="113">
        <f t="shared" si="10"/>
        <v>23</v>
      </c>
      <c r="AT61" s="113">
        <f t="shared" si="11"/>
        <v>25</v>
      </c>
      <c r="AU61" s="113">
        <f t="shared" si="12"/>
        <v>92</v>
      </c>
      <c r="AV61" s="113">
        <f t="shared" si="13"/>
        <v>3</v>
      </c>
      <c r="AW61" s="113" t="str">
        <f t="shared" si="14"/>
        <v>Y</v>
      </c>
      <c r="AX61" s="113">
        <f t="shared" si="15"/>
        <v>24</v>
      </c>
      <c r="AY61" s="113">
        <f t="shared" si="16"/>
        <v>25</v>
      </c>
      <c r="AZ61" s="113">
        <f t="shared" si="17"/>
        <v>96</v>
      </c>
      <c r="BA61" s="113">
        <f t="shared" si="18"/>
        <v>3</v>
      </c>
      <c r="BB61" s="113" t="str">
        <f t="shared" si="19"/>
        <v>Y</v>
      </c>
      <c r="BC61" s="113">
        <f t="shared" si="20"/>
        <v>25</v>
      </c>
      <c r="BD61" s="113">
        <f t="shared" si="21"/>
        <v>25</v>
      </c>
      <c r="BE61" s="113">
        <f t="shared" si="22"/>
        <v>100</v>
      </c>
      <c r="BF61" s="113">
        <f t="shared" si="23"/>
        <v>3</v>
      </c>
      <c r="BG61" s="113" t="str">
        <f t="shared" si="24"/>
        <v>Y</v>
      </c>
    </row>
    <row r="62" spans="1:59" s="70" customFormat="1" x14ac:dyDescent="0.25">
      <c r="A62" s="233">
        <v>47</v>
      </c>
      <c r="B62" s="215">
        <v>2200820100050</v>
      </c>
      <c r="C62" s="216" t="s">
        <v>354</v>
      </c>
      <c r="D62" s="95">
        <v>5</v>
      </c>
      <c r="E62" s="95">
        <v>5</v>
      </c>
      <c r="F62" s="95">
        <v>4</v>
      </c>
      <c r="G62" s="95">
        <v>5</v>
      </c>
      <c r="H62" s="95">
        <v>5</v>
      </c>
      <c r="J62" s="95">
        <v>5</v>
      </c>
      <c r="K62" s="95">
        <v>5</v>
      </c>
      <c r="L62" s="95">
        <v>4</v>
      </c>
      <c r="M62" s="95">
        <v>5</v>
      </c>
      <c r="N62" s="95">
        <v>5</v>
      </c>
      <c r="P62" s="95">
        <v>5</v>
      </c>
      <c r="Q62" s="95">
        <v>4</v>
      </c>
      <c r="R62" s="95">
        <v>4</v>
      </c>
      <c r="S62" s="95">
        <v>5</v>
      </c>
      <c r="T62" s="95">
        <v>5</v>
      </c>
      <c r="V62" s="95">
        <v>5</v>
      </c>
      <c r="W62" s="95">
        <v>3</v>
      </c>
      <c r="X62" s="95">
        <v>5</v>
      </c>
      <c r="Y62" s="95">
        <v>5</v>
      </c>
      <c r="Z62" s="95">
        <v>5</v>
      </c>
      <c r="AB62" s="95">
        <v>5</v>
      </c>
      <c r="AC62" s="95">
        <v>2</v>
      </c>
      <c r="AD62" s="95">
        <v>2</v>
      </c>
      <c r="AE62" s="95">
        <v>5</v>
      </c>
      <c r="AF62" s="95">
        <v>5</v>
      </c>
      <c r="AI62" s="113">
        <f t="shared" si="0"/>
        <v>25</v>
      </c>
      <c r="AJ62" s="113">
        <f t="shared" si="1"/>
        <v>25</v>
      </c>
      <c r="AK62" s="113">
        <f t="shared" si="2"/>
        <v>100</v>
      </c>
      <c r="AL62" s="113">
        <f t="shared" si="3"/>
        <v>3</v>
      </c>
      <c r="AM62" s="113" t="str">
        <f t="shared" si="4"/>
        <v>Y</v>
      </c>
      <c r="AN62" s="113">
        <f t="shared" si="5"/>
        <v>19</v>
      </c>
      <c r="AO62" s="113">
        <f t="shared" si="6"/>
        <v>25</v>
      </c>
      <c r="AP62" s="113">
        <f t="shared" si="7"/>
        <v>76</v>
      </c>
      <c r="AQ62" s="113">
        <f t="shared" si="8"/>
        <v>3</v>
      </c>
      <c r="AR62" s="113" t="str">
        <f t="shared" si="9"/>
        <v>Y</v>
      </c>
      <c r="AS62" s="113">
        <f t="shared" si="10"/>
        <v>19</v>
      </c>
      <c r="AT62" s="113">
        <f t="shared" si="11"/>
        <v>25</v>
      </c>
      <c r="AU62" s="113">
        <f t="shared" si="12"/>
        <v>76</v>
      </c>
      <c r="AV62" s="113">
        <f t="shared" si="13"/>
        <v>3</v>
      </c>
      <c r="AW62" s="113" t="str">
        <f t="shared" si="14"/>
        <v>Y</v>
      </c>
      <c r="AX62" s="113">
        <f t="shared" si="15"/>
        <v>25</v>
      </c>
      <c r="AY62" s="113">
        <f t="shared" si="16"/>
        <v>25</v>
      </c>
      <c r="AZ62" s="113">
        <f t="shared" si="17"/>
        <v>100</v>
      </c>
      <c r="BA62" s="113">
        <f t="shared" si="18"/>
        <v>3</v>
      </c>
      <c r="BB62" s="113" t="str">
        <f t="shared" si="19"/>
        <v>Y</v>
      </c>
      <c r="BC62" s="113">
        <f t="shared" si="20"/>
        <v>25</v>
      </c>
      <c r="BD62" s="113">
        <f t="shared" si="21"/>
        <v>25</v>
      </c>
      <c r="BE62" s="113">
        <f t="shared" si="22"/>
        <v>100</v>
      </c>
      <c r="BF62" s="113">
        <f t="shared" si="23"/>
        <v>3</v>
      </c>
      <c r="BG62" s="113" t="str">
        <f t="shared" si="24"/>
        <v>Y</v>
      </c>
    </row>
    <row r="63" spans="1:59" s="70" customFormat="1" x14ac:dyDescent="0.25">
      <c r="A63" s="233">
        <v>48</v>
      </c>
      <c r="B63" s="215">
        <v>2200820100051</v>
      </c>
      <c r="C63" s="216" t="s">
        <v>355</v>
      </c>
      <c r="D63" s="95">
        <v>5</v>
      </c>
      <c r="E63" s="95">
        <v>4</v>
      </c>
      <c r="F63" s="95">
        <v>5</v>
      </c>
      <c r="G63" s="95">
        <v>5</v>
      </c>
      <c r="H63" s="95">
        <v>5</v>
      </c>
      <c r="J63" s="95">
        <v>5</v>
      </c>
      <c r="K63" s="95">
        <v>4</v>
      </c>
      <c r="L63" s="95">
        <v>5</v>
      </c>
      <c r="M63" s="95">
        <v>5</v>
      </c>
      <c r="N63" s="95">
        <v>5</v>
      </c>
      <c r="P63" s="95">
        <v>5</v>
      </c>
      <c r="Q63" s="95">
        <v>5</v>
      </c>
      <c r="R63" s="95">
        <v>5</v>
      </c>
      <c r="S63" s="95">
        <v>4</v>
      </c>
      <c r="T63" s="95">
        <v>5</v>
      </c>
      <c r="V63" s="95">
        <v>5</v>
      </c>
      <c r="W63" s="95">
        <v>5</v>
      </c>
      <c r="X63" s="95">
        <v>5</v>
      </c>
      <c r="Y63" s="95">
        <v>3</v>
      </c>
      <c r="Z63" s="95">
        <v>5</v>
      </c>
      <c r="AB63" s="95">
        <v>5</v>
      </c>
      <c r="AC63" s="95">
        <v>5</v>
      </c>
      <c r="AD63" s="95">
        <v>5</v>
      </c>
      <c r="AE63" s="95">
        <v>5</v>
      </c>
      <c r="AF63" s="95">
        <v>5</v>
      </c>
      <c r="AI63" s="113">
        <f t="shared" si="0"/>
        <v>25</v>
      </c>
      <c r="AJ63" s="113">
        <f t="shared" si="1"/>
        <v>25</v>
      </c>
      <c r="AK63" s="113">
        <f t="shared" si="2"/>
        <v>100</v>
      </c>
      <c r="AL63" s="113">
        <f t="shared" si="3"/>
        <v>3</v>
      </c>
      <c r="AM63" s="113" t="str">
        <f t="shared" si="4"/>
        <v>Y</v>
      </c>
      <c r="AN63" s="113">
        <f t="shared" si="5"/>
        <v>23</v>
      </c>
      <c r="AO63" s="113">
        <f t="shared" si="6"/>
        <v>25</v>
      </c>
      <c r="AP63" s="113">
        <f t="shared" si="7"/>
        <v>92</v>
      </c>
      <c r="AQ63" s="113">
        <f t="shared" si="8"/>
        <v>3</v>
      </c>
      <c r="AR63" s="113" t="str">
        <f t="shared" si="9"/>
        <v>Y</v>
      </c>
      <c r="AS63" s="113">
        <f t="shared" si="10"/>
        <v>25</v>
      </c>
      <c r="AT63" s="113">
        <f t="shared" si="11"/>
        <v>25</v>
      </c>
      <c r="AU63" s="113">
        <f t="shared" si="12"/>
        <v>100</v>
      </c>
      <c r="AV63" s="113">
        <f t="shared" si="13"/>
        <v>3</v>
      </c>
      <c r="AW63" s="113" t="str">
        <f t="shared" si="14"/>
        <v>Y</v>
      </c>
      <c r="AX63" s="113">
        <f t="shared" si="15"/>
        <v>22</v>
      </c>
      <c r="AY63" s="113">
        <f t="shared" si="16"/>
        <v>25</v>
      </c>
      <c r="AZ63" s="113">
        <f t="shared" si="17"/>
        <v>88</v>
      </c>
      <c r="BA63" s="113">
        <f t="shared" si="18"/>
        <v>3</v>
      </c>
      <c r="BB63" s="113" t="str">
        <f t="shared" si="19"/>
        <v>Y</v>
      </c>
      <c r="BC63" s="113">
        <f t="shared" si="20"/>
        <v>25</v>
      </c>
      <c r="BD63" s="113">
        <f t="shared" si="21"/>
        <v>25</v>
      </c>
      <c r="BE63" s="113">
        <f t="shared" si="22"/>
        <v>100</v>
      </c>
      <c r="BF63" s="113">
        <f t="shared" si="23"/>
        <v>3</v>
      </c>
      <c r="BG63" s="113" t="str">
        <f t="shared" si="24"/>
        <v>Y</v>
      </c>
    </row>
    <row r="64" spans="1:59" s="70" customFormat="1" x14ac:dyDescent="0.25">
      <c r="A64" s="233">
        <v>49</v>
      </c>
      <c r="B64" s="215">
        <v>2200820100052</v>
      </c>
      <c r="C64" s="216" t="s">
        <v>356</v>
      </c>
      <c r="D64" s="95">
        <v>5</v>
      </c>
      <c r="E64" s="95">
        <v>5</v>
      </c>
      <c r="F64" s="95">
        <v>5</v>
      </c>
      <c r="G64" s="95">
        <v>5</v>
      </c>
      <c r="H64" s="95">
        <v>5</v>
      </c>
      <c r="J64" s="95">
        <v>5</v>
      </c>
      <c r="K64" s="95">
        <v>5</v>
      </c>
      <c r="L64" s="95">
        <v>5</v>
      </c>
      <c r="M64" s="95">
        <v>5</v>
      </c>
      <c r="N64" s="95">
        <v>5</v>
      </c>
      <c r="P64" s="95">
        <v>5</v>
      </c>
      <c r="Q64" s="95">
        <v>5</v>
      </c>
      <c r="R64" s="95">
        <v>5</v>
      </c>
      <c r="S64" s="95">
        <v>5</v>
      </c>
      <c r="T64" s="95">
        <v>5</v>
      </c>
      <c r="V64" s="95">
        <v>5</v>
      </c>
      <c r="W64" s="95">
        <v>5</v>
      </c>
      <c r="X64" s="95">
        <v>5</v>
      </c>
      <c r="Y64" s="95">
        <v>5</v>
      </c>
      <c r="Z64" s="95">
        <v>5</v>
      </c>
      <c r="AB64" s="95">
        <v>5</v>
      </c>
      <c r="AC64" s="95">
        <v>5</v>
      </c>
      <c r="AD64" s="95">
        <v>5</v>
      </c>
      <c r="AE64" s="95">
        <v>5</v>
      </c>
      <c r="AF64" s="95">
        <v>5</v>
      </c>
      <c r="AI64" s="113">
        <f t="shared" si="0"/>
        <v>25</v>
      </c>
      <c r="AJ64" s="113">
        <f t="shared" si="1"/>
        <v>25</v>
      </c>
      <c r="AK64" s="113">
        <f t="shared" si="2"/>
        <v>100</v>
      </c>
      <c r="AL64" s="113">
        <f t="shared" si="3"/>
        <v>3</v>
      </c>
      <c r="AM64" s="113" t="str">
        <f t="shared" si="4"/>
        <v>Y</v>
      </c>
      <c r="AN64" s="113">
        <f t="shared" si="5"/>
        <v>25</v>
      </c>
      <c r="AO64" s="113">
        <f t="shared" si="6"/>
        <v>25</v>
      </c>
      <c r="AP64" s="113">
        <f t="shared" si="7"/>
        <v>100</v>
      </c>
      <c r="AQ64" s="113">
        <f t="shared" si="8"/>
        <v>3</v>
      </c>
      <c r="AR64" s="113" t="str">
        <f t="shared" si="9"/>
        <v>Y</v>
      </c>
      <c r="AS64" s="113">
        <f t="shared" si="10"/>
        <v>25</v>
      </c>
      <c r="AT64" s="113">
        <f t="shared" si="11"/>
        <v>25</v>
      </c>
      <c r="AU64" s="113">
        <f t="shared" si="12"/>
        <v>100</v>
      </c>
      <c r="AV64" s="113">
        <f t="shared" si="13"/>
        <v>3</v>
      </c>
      <c r="AW64" s="113" t="str">
        <f t="shared" si="14"/>
        <v>Y</v>
      </c>
      <c r="AX64" s="113">
        <f t="shared" si="15"/>
        <v>25</v>
      </c>
      <c r="AY64" s="113">
        <f t="shared" si="16"/>
        <v>25</v>
      </c>
      <c r="AZ64" s="113">
        <f t="shared" si="17"/>
        <v>100</v>
      </c>
      <c r="BA64" s="113">
        <f t="shared" si="18"/>
        <v>3</v>
      </c>
      <c r="BB64" s="113" t="str">
        <f t="shared" si="19"/>
        <v>Y</v>
      </c>
      <c r="BC64" s="113">
        <f t="shared" si="20"/>
        <v>25</v>
      </c>
      <c r="BD64" s="113">
        <f t="shared" si="21"/>
        <v>25</v>
      </c>
      <c r="BE64" s="113">
        <f t="shared" si="22"/>
        <v>100</v>
      </c>
      <c r="BF64" s="113">
        <f t="shared" si="23"/>
        <v>3</v>
      </c>
      <c r="BG64" s="113" t="str">
        <f t="shared" si="24"/>
        <v>Y</v>
      </c>
    </row>
    <row r="65" spans="1:59" s="70" customFormat="1" x14ac:dyDescent="0.25">
      <c r="A65" s="233">
        <v>50</v>
      </c>
      <c r="B65" s="215">
        <v>2200820100053</v>
      </c>
      <c r="C65" s="216" t="s">
        <v>357</v>
      </c>
      <c r="D65" s="95">
        <v>5</v>
      </c>
      <c r="E65" s="95">
        <v>3</v>
      </c>
      <c r="F65" s="95">
        <v>4</v>
      </c>
      <c r="G65" s="95">
        <v>5</v>
      </c>
      <c r="H65" s="95">
        <v>5</v>
      </c>
      <c r="J65" s="95">
        <v>5</v>
      </c>
      <c r="K65" s="95">
        <v>5</v>
      </c>
      <c r="L65" s="95">
        <v>3</v>
      </c>
      <c r="M65" s="95">
        <v>5</v>
      </c>
      <c r="N65" s="95">
        <v>5</v>
      </c>
      <c r="P65" s="95">
        <v>5</v>
      </c>
      <c r="Q65" s="95">
        <v>5</v>
      </c>
      <c r="R65" s="95">
        <v>3</v>
      </c>
      <c r="S65" s="95">
        <v>5</v>
      </c>
      <c r="T65" s="95">
        <v>5</v>
      </c>
      <c r="V65" s="95">
        <v>5</v>
      </c>
      <c r="W65" s="95">
        <v>5</v>
      </c>
      <c r="X65" s="95">
        <v>5</v>
      </c>
      <c r="Y65" s="95">
        <v>5</v>
      </c>
      <c r="Z65" s="95">
        <v>5</v>
      </c>
      <c r="AB65" s="95">
        <v>5</v>
      </c>
      <c r="AC65" s="95">
        <v>5</v>
      </c>
      <c r="AD65" s="95">
        <v>5</v>
      </c>
      <c r="AE65" s="95">
        <v>5</v>
      </c>
      <c r="AF65" s="95">
        <v>5</v>
      </c>
      <c r="AI65" s="113">
        <f t="shared" si="0"/>
        <v>25</v>
      </c>
      <c r="AJ65" s="113">
        <f t="shared" si="1"/>
        <v>25</v>
      </c>
      <c r="AK65" s="113">
        <f t="shared" si="2"/>
        <v>100</v>
      </c>
      <c r="AL65" s="113">
        <f t="shared" si="3"/>
        <v>3</v>
      </c>
      <c r="AM65" s="113" t="str">
        <f t="shared" si="4"/>
        <v>Y</v>
      </c>
      <c r="AN65" s="113">
        <f t="shared" si="5"/>
        <v>23</v>
      </c>
      <c r="AO65" s="113">
        <f t="shared" si="6"/>
        <v>25</v>
      </c>
      <c r="AP65" s="113">
        <f t="shared" si="7"/>
        <v>92</v>
      </c>
      <c r="AQ65" s="113">
        <f t="shared" si="8"/>
        <v>3</v>
      </c>
      <c r="AR65" s="113" t="str">
        <f t="shared" si="9"/>
        <v>Y</v>
      </c>
      <c r="AS65" s="113">
        <f t="shared" si="10"/>
        <v>20</v>
      </c>
      <c r="AT65" s="113">
        <f t="shared" si="11"/>
        <v>25</v>
      </c>
      <c r="AU65" s="113">
        <f t="shared" si="12"/>
        <v>80</v>
      </c>
      <c r="AV65" s="113">
        <f t="shared" si="13"/>
        <v>3</v>
      </c>
      <c r="AW65" s="113" t="str">
        <f t="shared" si="14"/>
        <v>Y</v>
      </c>
      <c r="AX65" s="113">
        <f t="shared" si="15"/>
        <v>25</v>
      </c>
      <c r="AY65" s="113">
        <f t="shared" si="16"/>
        <v>25</v>
      </c>
      <c r="AZ65" s="113">
        <f t="shared" si="17"/>
        <v>100</v>
      </c>
      <c r="BA65" s="113">
        <f t="shared" si="18"/>
        <v>3</v>
      </c>
      <c r="BB65" s="113" t="str">
        <f t="shared" si="19"/>
        <v>Y</v>
      </c>
      <c r="BC65" s="113">
        <f t="shared" si="20"/>
        <v>25</v>
      </c>
      <c r="BD65" s="113">
        <f t="shared" si="21"/>
        <v>25</v>
      </c>
      <c r="BE65" s="113">
        <f t="shared" si="22"/>
        <v>100</v>
      </c>
      <c r="BF65" s="113">
        <f t="shared" si="23"/>
        <v>3</v>
      </c>
      <c r="BG65" s="113" t="str">
        <f t="shared" si="24"/>
        <v>Y</v>
      </c>
    </row>
    <row r="66" spans="1:59" s="70" customFormat="1" x14ac:dyDescent="0.25">
      <c r="A66" s="233">
        <v>51</v>
      </c>
      <c r="B66" s="215">
        <v>2200820100054</v>
      </c>
      <c r="C66" s="216" t="s">
        <v>358</v>
      </c>
      <c r="D66" s="95">
        <v>5</v>
      </c>
      <c r="E66" s="95">
        <v>5</v>
      </c>
      <c r="F66" s="95">
        <v>4</v>
      </c>
      <c r="G66" s="95">
        <v>5</v>
      </c>
      <c r="H66" s="95">
        <v>5</v>
      </c>
      <c r="J66" s="95">
        <v>5</v>
      </c>
      <c r="K66" s="95">
        <v>5</v>
      </c>
      <c r="L66" s="95">
        <v>4</v>
      </c>
      <c r="M66" s="95">
        <v>5</v>
      </c>
      <c r="N66" s="95">
        <v>5</v>
      </c>
      <c r="P66" s="95">
        <v>5</v>
      </c>
      <c r="Q66" s="95">
        <v>5</v>
      </c>
      <c r="R66" s="95">
        <v>4</v>
      </c>
      <c r="S66" s="95">
        <v>5</v>
      </c>
      <c r="T66" s="95">
        <v>5</v>
      </c>
      <c r="V66" s="95">
        <v>5</v>
      </c>
      <c r="W66" s="95">
        <v>4</v>
      </c>
      <c r="X66" s="95">
        <v>5</v>
      </c>
      <c r="Y66" s="95">
        <v>5</v>
      </c>
      <c r="Z66" s="95">
        <v>5</v>
      </c>
      <c r="AB66" s="95">
        <v>5</v>
      </c>
      <c r="AC66" s="95">
        <v>5</v>
      </c>
      <c r="AD66" s="95">
        <v>4</v>
      </c>
      <c r="AE66" s="95">
        <v>4</v>
      </c>
      <c r="AF66" s="95">
        <v>5</v>
      </c>
      <c r="AI66" s="113">
        <f t="shared" si="0"/>
        <v>25</v>
      </c>
      <c r="AJ66" s="113">
        <f t="shared" si="1"/>
        <v>25</v>
      </c>
      <c r="AK66" s="113">
        <f t="shared" si="2"/>
        <v>100</v>
      </c>
      <c r="AL66" s="113">
        <f t="shared" si="3"/>
        <v>3</v>
      </c>
      <c r="AM66" s="113" t="str">
        <f t="shared" si="4"/>
        <v>Y</v>
      </c>
      <c r="AN66" s="113">
        <f t="shared" si="5"/>
        <v>24</v>
      </c>
      <c r="AO66" s="113">
        <f t="shared" si="6"/>
        <v>25</v>
      </c>
      <c r="AP66" s="113">
        <f t="shared" si="7"/>
        <v>96</v>
      </c>
      <c r="AQ66" s="113">
        <f t="shared" si="8"/>
        <v>3</v>
      </c>
      <c r="AR66" s="113" t="str">
        <f t="shared" si="9"/>
        <v>Y</v>
      </c>
      <c r="AS66" s="113">
        <f t="shared" si="10"/>
        <v>21</v>
      </c>
      <c r="AT66" s="113">
        <f t="shared" si="11"/>
        <v>25</v>
      </c>
      <c r="AU66" s="113">
        <f t="shared" si="12"/>
        <v>84</v>
      </c>
      <c r="AV66" s="113">
        <f t="shared" si="13"/>
        <v>3</v>
      </c>
      <c r="AW66" s="113" t="str">
        <f t="shared" si="14"/>
        <v>Y</v>
      </c>
      <c r="AX66" s="113">
        <f t="shared" si="15"/>
        <v>24</v>
      </c>
      <c r="AY66" s="113">
        <f t="shared" si="16"/>
        <v>25</v>
      </c>
      <c r="AZ66" s="113">
        <f t="shared" si="17"/>
        <v>96</v>
      </c>
      <c r="BA66" s="113">
        <f t="shared" si="18"/>
        <v>3</v>
      </c>
      <c r="BB66" s="113" t="str">
        <f t="shared" si="19"/>
        <v>Y</v>
      </c>
      <c r="BC66" s="113">
        <f t="shared" si="20"/>
        <v>25</v>
      </c>
      <c r="BD66" s="113">
        <f t="shared" si="21"/>
        <v>25</v>
      </c>
      <c r="BE66" s="113">
        <f t="shared" si="22"/>
        <v>100</v>
      </c>
      <c r="BF66" s="113">
        <f t="shared" si="23"/>
        <v>3</v>
      </c>
      <c r="BG66" s="113" t="str">
        <f t="shared" si="24"/>
        <v>Y</v>
      </c>
    </row>
    <row r="67" spans="1:59" s="70" customFormat="1" x14ac:dyDescent="0.25">
      <c r="A67" s="233">
        <v>52</v>
      </c>
      <c r="B67" s="215">
        <v>2200820100055</v>
      </c>
      <c r="C67" s="216" t="s">
        <v>359</v>
      </c>
      <c r="D67" s="95">
        <v>5</v>
      </c>
      <c r="E67" s="95">
        <v>5</v>
      </c>
      <c r="F67" s="95">
        <v>5</v>
      </c>
      <c r="G67" s="95">
        <v>5</v>
      </c>
      <c r="H67" s="95">
        <v>5</v>
      </c>
      <c r="J67" s="95">
        <v>5</v>
      </c>
      <c r="K67" s="95">
        <v>4</v>
      </c>
      <c r="L67" s="95">
        <v>4</v>
      </c>
      <c r="M67" s="95">
        <v>5</v>
      </c>
      <c r="N67" s="95">
        <v>5</v>
      </c>
      <c r="P67" s="95">
        <v>5</v>
      </c>
      <c r="Q67" s="95">
        <v>3</v>
      </c>
      <c r="R67" s="95">
        <v>4</v>
      </c>
      <c r="S67" s="95">
        <v>5</v>
      </c>
      <c r="T67" s="95">
        <v>5</v>
      </c>
      <c r="V67" s="95">
        <v>5</v>
      </c>
      <c r="W67" s="95">
        <v>5</v>
      </c>
      <c r="X67" s="95">
        <v>5</v>
      </c>
      <c r="Y67" s="95">
        <v>5</v>
      </c>
      <c r="Z67" s="95">
        <v>5</v>
      </c>
      <c r="AB67" s="95">
        <v>5</v>
      </c>
      <c r="AC67" s="95">
        <v>4</v>
      </c>
      <c r="AD67" s="95">
        <v>5</v>
      </c>
      <c r="AE67" s="95">
        <v>3</v>
      </c>
      <c r="AF67" s="95">
        <v>5</v>
      </c>
      <c r="AI67" s="113">
        <f t="shared" si="0"/>
        <v>25</v>
      </c>
      <c r="AJ67" s="113">
        <f t="shared" si="1"/>
        <v>25</v>
      </c>
      <c r="AK67" s="113">
        <f t="shared" si="2"/>
        <v>100</v>
      </c>
      <c r="AL67" s="113">
        <f t="shared" si="3"/>
        <v>3</v>
      </c>
      <c r="AM67" s="113" t="str">
        <f t="shared" si="4"/>
        <v>Y</v>
      </c>
      <c r="AN67" s="113">
        <f t="shared" si="5"/>
        <v>21</v>
      </c>
      <c r="AO67" s="113">
        <f t="shared" si="6"/>
        <v>25</v>
      </c>
      <c r="AP67" s="113">
        <f t="shared" si="7"/>
        <v>84</v>
      </c>
      <c r="AQ67" s="113">
        <f t="shared" si="8"/>
        <v>3</v>
      </c>
      <c r="AR67" s="113" t="str">
        <f t="shared" si="9"/>
        <v>Y</v>
      </c>
      <c r="AS67" s="113">
        <f t="shared" si="10"/>
        <v>23</v>
      </c>
      <c r="AT67" s="113">
        <f t="shared" si="11"/>
        <v>25</v>
      </c>
      <c r="AU67" s="113">
        <f t="shared" si="12"/>
        <v>92</v>
      </c>
      <c r="AV67" s="113">
        <f t="shared" si="13"/>
        <v>3</v>
      </c>
      <c r="AW67" s="113" t="str">
        <f t="shared" si="14"/>
        <v>Y</v>
      </c>
      <c r="AX67" s="113">
        <f t="shared" si="15"/>
        <v>23</v>
      </c>
      <c r="AY67" s="113">
        <f t="shared" si="16"/>
        <v>25</v>
      </c>
      <c r="AZ67" s="113">
        <f t="shared" si="17"/>
        <v>92</v>
      </c>
      <c r="BA67" s="113">
        <f t="shared" si="18"/>
        <v>3</v>
      </c>
      <c r="BB67" s="113" t="str">
        <f t="shared" si="19"/>
        <v>Y</v>
      </c>
      <c r="BC67" s="113">
        <f t="shared" si="20"/>
        <v>25</v>
      </c>
      <c r="BD67" s="113">
        <f t="shared" si="21"/>
        <v>25</v>
      </c>
      <c r="BE67" s="113">
        <f t="shared" si="22"/>
        <v>100</v>
      </c>
      <c r="BF67" s="113">
        <f t="shared" si="23"/>
        <v>3</v>
      </c>
      <c r="BG67" s="113" t="str">
        <f t="shared" si="24"/>
        <v>Y</v>
      </c>
    </row>
    <row r="68" spans="1:59" s="70" customFormat="1" x14ac:dyDescent="0.25">
      <c r="A68" s="233">
        <v>53</v>
      </c>
      <c r="B68" s="215">
        <v>2200820100056</v>
      </c>
      <c r="C68" s="216" t="s">
        <v>360</v>
      </c>
      <c r="D68" s="95">
        <v>5</v>
      </c>
      <c r="E68" s="95">
        <v>5</v>
      </c>
      <c r="F68" s="95">
        <v>5</v>
      </c>
      <c r="G68" s="95">
        <v>5</v>
      </c>
      <c r="H68" s="95">
        <v>5</v>
      </c>
      <c r="J68" s="95">
        <v>5</v>
      </c>
      <c r="K68" s="95">
        <v>3</v>
      </c>
      <c r="L68" s="95">
        <v>5</v>
      </c>
      <c r="M68" s="95">
        <v>5</v>
      </c>
      <c r="N68" s="95">
        <v>5</v>
      </c>
      <c r="P68" s="95">
        <v>5</v>
      </c>
      <c r="Q68" s="95">
        <v>5</v>
      </c>
      <c r="R68" s="95">
        <v>5</v>
      </c>
      <c r="S68" s="95">
        <v>5</v>
      </c>
      <c r="T68" s="95">
        <v>5</v>
      </c>
      <c r="V68" s="95">
        <v>5</v>
      </c>
      <c r="W68" s="95">
        <v>3</v>
      </c>
      <c r="X68" s="95">
        <v>5</v>
      </c>
      <c r="Y68" s="95">
        <v>5</v>
      </c>
      <c r="Z68" s="95">
        <v>5</v>
      </c>
      <c r="AB68" s="95">
        <v>5</v>
      </c>
      <c r="AC68" s="95">
        <v>5</v>
      </c>
      <c r="AD68" s="95">
        <v>5</v>
      </c>
      <c r="AE68" s="95">
        <v>5</v>
      </c>
      <c r="AF68" s="95">
        <v>5</v>
      </c>
      <c r="AI68" s="113">
        <f t="shared" si="0"/>
        <v>25</v>
      </c>
      <c r="AJ68" s="113">
        <f t="shared" si="1"/>
        <v>25</v>
      </c>
      <c r="AK68" s="113">
        <f t="shared" si="2"/>
        <v>100</v>
      </c>
      <c r="AL68" s="113">
        <f t="shared" si="3"/>
        <v>3</v>
      </c>
      <c r="AM68" s="113" t="str">
        <f t="shared" si="4"/>
        <v>Y</v>
      </c>
      <c r="AN68" s="113">
        <f t="shared" si="5"/>
        <v>21</v>
      </c>
      <c r="AO68" s="113">
        <f t="shared" si="6"/>
        <v>25</v>
      </c>
      <c r="AP68" s="113">
        <f t="shared" si="7"/>
        <v>84</v>
      </c>
      <c r="AQ68" s="113">
        <f t="shared" si="8"/>
        <v>3</v>
      </c>
      <c r="AR68" s="113" t="str">
        <f t="shared" si="9"/>
        <v>Y</v>
      </c>
      <c r="AS68" s="113">
        <f t="shared" si="10"/>
        <v>25</v>
      </c>
      <c r="AT68" s="113">
        <f t="shared" si="11"/>
        <v>25</v>
      </c>
      <c r="AU68" s="113">
        <f t="shared" si="12"/>
        <v>100</v>
      </c>
      <c r="AV68" s="113">
        <f t="shared" si="13"/>
        <v>3</v>
      </c>
      <c r="AW68" s="113" t="str">
        <f t="shared" si="14"/>
        <v>Y</v>
      </c>
      <c r="AX68" s="113">
        <f t="shared" si="15"/>
        <v>25</v>
      </c>
      <c r="AY68" s="113">
        <f t="shared" si="16"/>
        <v>25</v>
      </c>
      <c r="AZ68" s="113">
        <f t="shared" si="17"/>
        <v>100</v>
      </c>
      <c r="BA68" s="113">
        <f t="shared" si="18"/>
        <v>3</v>
      </c>
      <c r="BB68" s="113" t="str">
        <f t="shared" si="19"/>
        <v>Y</v>
      </c>
      <c r="BC68" s="113">
        <f t="shared" si="20"/>
        <v>25</v>
      </c>
      <c r="BD68" s="113">
        <f t="shared" si="21"/>
        <v>25</v>
      </c>
      <c r="BE68" s="113">
        <f t="shared" si="22"/>
        <v>100</v>
      </c>
      <c r="BF68" s="113">
        <f t="shared" si="23"/>
        <v>3</v>
      </c>
      <c r="BG68" s="113" t="str">
        <f t="shared" si="24"/>
        <v>Y</v>
      </c>
    </row>
    <row r="69" spans="1:59" s="70" customFormat="1" x14ac:dyDescent="0.25">
      <c r="A69" s="233">
        <v>54</v>
      </c>
      <c r="B69" s="215">
        <v>2200820100057</v>
      </c>
      <c r="C69" s="216" t="s">
        <v>361</v>
      </c>
      <c r="D69" s="95">
        <v>5</v>
      </c>
      <c r="E69" s="95">
        <v>5</v>
      </c>
      <c r="F69" s="95">
        <v>3</v>
      </c>
      <c r="G69" s="95">
        <v>5</v>
      </c>
      <c r="H69" s="95">
        <v>5</v>
      </c>
      <c r="J69" s="95">
        <v>5</v>
      </c>
      <c r="K69" s="95">
        <v>5</v>
      </c>
      <c r="L69" s="95">
        <v>3</v>
      </c>
      <c r="M69" s="95">
        <v>5</v>
      </c>
      <c r="N69" s="95">
        <v>5</v>
      </c>
      <c r="P69" s="95">
        <v>5</v>
      </c>
      <c r="Q69" s="95">
        <v>5</v>
      </c>
      <c r="R69" s="95">
        <v>3</v>
      </c>
      <c r="S69" s="95">
        <v>5</v>
      </c>
      <c r="T69" s="95">
        <v>5</v>
      </c>
      <c r="V69" s="95">
        <v>5</v>
      </c>
      <c r="W69" s="95">
        <v>5</v>
      </c>
      <c r="X69" s="95">
        <v>5</v>
      </c>
      <c r="Y69" s="95">
        <v>5</v>
      </c>
      <c r="Z69" s="95">
        <v>5</v>
      </c>
      <c r="AB69" s="95">
        <v>5</v>
      </c>
      <c r="AC69" s="95">
        <v>2</v>
      </c>
      <c r="AD69" s="95">
        <v>4</v>
      </c>
      <c r="AE69" s="95">
        <v>5</v>
      </c>
      <c r="AF69" s="95">
        <v>5</v>
      </c>
      <c r="AI69" s="113">
        <f t="shared" si="0"/>
        <v>25</v>
      </c>
      <c r="AJ69" s="113">
        <f t="shared" si="1"/>
        <v>25</v>
      </c>
      <c r="AK69" s="113">
        <f t="shared" si="2"/>
        <v>100</v>
      </c>
      <c r="AL69" s="113">
        <f t="shared" si="3"/>
        <v>3</v>
      </c>
      <c r="AM69" s="113" t="str">
        <f t="shared" si="4"/>
        <v>Y</v>
      </c>
      <c r="AN69" s="113">
        <f t="shared" si="5"/>
        <v>22</v>
      </c>
      <c r="AO69" s="113">
        <f t="shared" si="6"/>
        <v>25</v>
      </c>
      <c r="AP69" s="113">
        <f t="shared" si="7"/>
        <v>88</v>
      </c>
      <c r="AQ69" s="113">
        <f t="shared" si="8"/>
        <v>3</v>
      </c>
      <c r="AR69" s="113" t="str">
        <f t="shared" si="9"/>
        <v>Y</v>
      </c>
      <c r="AS69" s="113">
        <f t="shared" si="10"/>
        <v>18</v>
      </c>
      <c r="AT69" s="113">
        <f t="shared" si="11"/>
        <v>25</v>
      </c>
      <c r="AU69" s="113">
        <f t="shared" si="12"/>
        <v>72</v>
      </c>
      <c r="AV69" s="113">
        <f t="shared" si="13"/>
        <v>3</v>
      </c>
      <c r="AW69" s="113" t="str">
        <f t="shared" si="14"/>
        <v>Y</v>
      </c>
      <c r="AX69" s="113">
        <f t="shared" si="15"/>
        <v>25</v>
      </c>
      <c r="AY69" s="113">
        <f t="shared" si="16"/>
        <v>25</v>
      </c>
      <c r="AZ69" s="113">
        <f t="shared" si="17"/>
        <v>100</v>
      </c>
      <c r="BA69" s="113">
        <f t="shared" si="18"/>
        <v>3</v>
      </c>
      <c r="BB69" s="113" t="str">
        <f t="shared" si="19"/>
        <v>Y</v>
      </c>
      <c r="BC69" s="113">
        <f t="shared" si="20"/>
        <v>25</v>
      </c>
      <c r="BD69" s="113">
        <f t="shared" si="21"/>
        <v>25</v>
      </c>
      <c r="BE69" s="113">
        <f t="shared" si="22"/>
        <v>100</v>
      </c>
      <c r="BF69" s="113">
        <f t="shared" si="23"/>
        <v>3</v>
      </c>
      <c r="BG69" s="113" t="str">
        <f t="shared" si="24"/>
        <v>Y</v>
      </c>
    </row>
    <row r="70" spans="1:59" s="70" customFormat="1" x14ac:dyDescent="0.25">
      <c r="A70" s="233">
        <v>55</v>
      </c>
      <c r="B70" s="215">
        <v>2200820100058</v>
      </c>
      <c r="C70" s="216" t="s">
        <v>362</v>
      </c>
      <c r="D70" s="95">
        <v>5</v>
      </c>
      <c r="E70" s="95">
        <v>5</v>
      </c>
      <c r="F70" s="95">
        <v>4</v>
      </c>
      <c r="G70" s="95">
        <v>5</v>
      </c>
      <c r="H70" s="95">
        <v>5</v>
      </c>
      <c r="J70" s="95">
        <v>5</v>
      </c>
      <c r="K70" s="95">
        <v>5</v>
      </c>
      <c r="L70" s="95">
        <v>5</v>
      </c>
      <c r="M70" s="95">
        <v>5</v>
      </c>
      <c r="N70" s="95">
        <v>5</v>
      </c>
      <c r="P70" s="95">
        <v>5</v>
      </c>
      <c r="Q70" s="95">
        <v>3</v>
      </c>
      <c r="R70" s="95">
        <v>5</v>
      </c>
      <c r="S70" s="95">
        <v>3</v>
      </c>
      <c r="T70" s="95">
        <v>5</v>
      </c>
      <c r="V70" s="95">
        <v>5</v>
      </c>
      <c r="W70" s="95">
        <v>5</v>
      </c>
      <c r="X70" s="95">
        <v>5</v>
      </c>
      <c r="Y70" s="95">
        <v>5</v>
      </c>
      <c r="Z70" s="95">
        <v>5</v>
      </c>
      <c r="AB70" s="95">
        <v>5</v>
      </c>
      <c r="AC70" s="95">
        <v>5</v>
      </c>
      <c r="AD70" s="95">
        <v>4</v>
      </c>
      <c r="AE70" s="95">
        <v>4</v>
      </c>
      <c r="AF70" s="95">
        <v>5</v>
      </c>
      <c r="AI70" s="113">
        <f t="shared" si="0"/>
        <v>25</v>
      </c>
      <c r="AJ70" s="113">
        <f t="shared" si="1"/>
        <v>25</v>
      </c>
      <c r="AK70" s="113">
        <f t="shared" si="2"/>
        <v>100</v>
      </c>
      <c r="AL70" s="113">
        <f t="shared" si="3"/>
        <v>3</v>
      </c>
      <c r="AM70" s="113" t="str">
        <f t="shared" si="4"/>
        <v>Y</v>
      </c>
      <c r="AN70" s="113">
        <f t="shared" si="5"/>
        <v>23</v>
      </c>
      <c r="AO70" s="113">
        <f t="shared" si="6"/>
        <v>25</v>
      </c>
      <c r="AP70" s="113">
        <f t="shared" si="7"/>
        <v>92</v>
      </c>
      <c r="AQ70" s="113">
        <f t="shared" si="8"/>
        <v>3</v>
      </c>
      <c r="AR70" s="113" t="str">
        <f t="shared" si="9"/>
        <v>Y</v>
      </c>
      <c r="AS70" s="113">
        <f t="shared" si="10"/>
        <v>23</v>
      </c>
      <c r="AT70" s="113">
        <f t="shared" si="11"/>
        <v>25</v>
      </c>
      <c r="AU70" s="113">
        <f t="shared" si="12"/>
        <v>92</v>
      </c>
      <c r="AV70" s="113">
        <f t="shared" si="13"/>
        <v>3</v>
      </c>
      <c r="AW70" s="113" t="str">
        <f t="shared" si="14"/>
        <v>Y</v>
      </c>
      <c r="AX70" s="113">
        <f t="shared" si="15"/>
        <v>22</v>
      </c>
      <c r="AY70" s="113">
        <f t="shared" si="16"/>
        <v>25</v>
      </c>
      <c r="AZ70" s="113">
        <f t="shared" si="17"/>
        <v>88</v>
      </c>
      <c r="BA70" s="113">
        <f t="shared" si="18"/>
        <v>3</v>
      </c>
      <c r="BB70" s="113" t="str">
        <f t="shared" si="19"/>
        <v>Y</v>
      </c>
      <c r="BC70" s="113">
        <f t="shared" si="20"/>
        <v>25</v>
      </c>
      <c r="BD70" s="113">
        <f t="shared" si="21"/>
        <v>25</v>
      </c>
      <c r="BE70" s="113">
        <f t="shared" si="22"/>
        <v>100</v>
      </c>
      <c r="BF70" s="113">
        <f t="shared" si="23"/>
        <v>3</v>
      </c>
      <c r="BG70" s="113" t="str">
        <f t="shared" si="24"/>
        <v>Y</v>
      </c>
    </row>
    <row r="71" spans="1:59" s="70" customFormat="1" x14ac:dyDescent="0.25">
      <c r="A71" s="233">
        <v>56</v>
      </c>
      <c r="B71" s="215">
        <v>2200820100059</v>
      </c>
      <c r="C71" s="216" t="s">
        <v>363</v>
      </c>
      <c r="D71" s="95">
        <v>5</v>
      </c>
      <c r="E71" s="95">
        <v>5</v>
      </c>
      <c r="F71" s="95">
        <v>4</v>
      </c>
      <c r="G71" s="95">
        <v>5</v>
      </c>
      <c r="H71" s="95">
        <v>5</v>
      </c>
      <c r="J71" s="95">
        <v>5</v>
      </c>
      <c r="K71" s="95">
        <v>5</v>
      </c>
      <c r="L71" s="95">
        <v>5</v>
      </c>
      <c r="M71" s="95">
        <v>5</v>
      </c>
      <c r="N71" s="95">
        <v>5</v>
      </c>
      <c r="P71" s="95">
        <v>5</v>
      </c>
      <c r="Q71" s="95">
        <v>5</v>
      </c>
      <c r="R71" s="95">
        <v>5</v>
      </c>
      <c r="S71" s="95">
        <v>4</v>
      </c>
      <c r="T71" s="95">
        <v>5</v>
      </c>
      <c r="V71" s="95">
        <v>5</v>
      </c>
      <c r="W71" s="95">
        <v>5</v>
      </c>
      <c r="X71" s="95">
        <v>5</v>
      </c>
      <c r="Y71" s="95">
        <v>5</v>
      </c>
      <c r="Z71" s="95">
        <v>5</v>
      </c>
      <c r="AB71" s="95">
        <v>5</v>
      </c>
      <c r="AC71" s="95">
        <v>4</v>
      </c>
      <c r="AD71" s="95">
        <v>5</v>
      </c>
      <c r="AE71" s="95">
        <v>5</v>
      </c>
      <c r="AF71" s="95">
        <v>5</v>
      </c>
      <c r="AI71" s="113">
        <f t="shared" si="0"/>
        <v>25</v>
      </c>
      <c r="AJ71" s="113">
        <f t="shared" si="1"/>
        <v>25</v>
      </c>
      <c r="AK71" s="113">
        <f t="shared" si="2"/>
        <v>100</v>
      </c>
      <c r="AL71" s="113">
        <f t="shared" si="3"/>
        <v>3</v>
      </c>
      <c r="AM71" s="113" t="str">
        <f t="shared" si="4"/>
        <v>Y</v>
      </c>
      <c r="AN71" s="113">
        <f t="shared" si="5"/>
        <v>24</v>
      </c>
      <c r="AO71" s="113">
        <f t="shared" si="6"/>
        <v>25</v>
      </c>
      <c r="AP71" s="113">
        <f t="shared" si="7"/>
        <v>96</v>
      </c>
      <c r="AQ71" s="113">
        <f t="shared" si="8"/>
        <v>3</v>
      </c>
      <c r="AR71" s="113" t="str">
        <f t="shared" si="9"/>
        <v>Y</v>
      </c>
      <c r="AS71" s="113">
        <f t="shared" si="10"/>
        <v>24</v>
      </c>
      <c r="AT71" s="113">
        <f t="shared" si="11"/>
        <v>25</v>
      </c>
      <c r="AU71" s="113">
        <f t="shared" si="12"/>
        <v>96</v>
      </c>
      <c r="AV71" s="113">
        <f t="shared" si="13"/>
        <v>3</v>
      </c>
      <c r="AW71" s="113" t="str">
        <f t="shared" si="14"/>
        <v>Y</v>
      </c>
      <c r="AX71" s="113">
        <f t="shared" si="15"/>
        <v>24</v>
      </c>
      <c r="AY71" s="113">
        <f t="shared" si="16"/>
        <v>25</v>
      </c>
      <c r="AZ71" s="113">
        <f t="shared" si="17"/>
        <v>96</v>
      </c>
      <c r="BA71" s="113">
        <f t="shared" si="18"/>
        <v>3</v>
      </c>
      <c r="BB71" s="113" t="str">
        <f t="shared" si="19"/>
        <v>Y</v>
      </c>
      <c r="BC71" s="113">
        <f t="shared" si="20"/>
        <v>25</v>
      </c>
      <c r="BD71" s="113">
        <f t="shared" si="21"/>
        <v>25</v>
      </c>
      <c r="BE71" s="113">
        <f t="shared" si="22"/>
        <v>100</v>
      </c>
      <c r="BF71" s="113">
        <f t="shared" si="23"/>
        <v>3</v>
      </c>
      <c r="BG71" s="113" t="str">
        <f t="shared" si="24"/>
        <v>Y</v>
      </c>
    </row>
    <row r="72" spans="1:59" s="70" customFormat="1" x14ac:dyDescent="0.25">
      <c r="A72" s="233">
        <v>57</v>
      </c>
      <c r="B72" s="215">
        <v>2200820100060</v>
      </c>
      <c r="C72" s="216" t="s">
        <v>364</v>
      </c>
      <c r="D72" s="95">
        <v>5</v>
      </c>
      <c r="E72" s="95">
        <v>5</v>
      </c>
      <c r="F72" s="95">
        <v>5</v>
      </c>
      <c r="G72" s="95">
        <v>5</v>
      </c>
      <c r="H72" s="95">
        <v>5</v>
      </c>
      <c r="J72" s="95">
        <v>5</v>
      </c>
      <c r="K72" s="95">
        <v>4</v>
      </c>
      <c r="L72" s="95">
        <v>5</v>
      </c>
      <c r="M72" s="95">
        <v>5</v>
      </c>
      <c r="N72" s="95">
        <v>5</v>
      </c>
      <c r="P72" s="95">
        <v>5</v>
      </c>
      <c r="Q72" s="95">
        <v>4</v>
      </c>
      <c r="R72" s="95">
        <v>5</v>
      </c>
      <c r="S72" s="95">
        <v>3</v>
      </c>
      <c r="T72" s="95">
        <v>5</v>
      </c>
      <c r="V72" s="95">
        <v>5</v>
      </c>
      <c r="W72" s="95">
        <v>5</v>
      </c>
      <c r="X72" s="95">
        <v>5</v>
      </c>
      <c r="Y72" s="95">
        <v>5</v>
      </c>
      <c r="Z72" s="95">
        <v>5</v>
      </c>
      <c r="AB72" s="95">
        <v>5</v>
      </c>
      <c r="AC72" s="95">
        <v>3</v>
      </c>
      <c r="AD72" s="95">
        <v>5</v>
      </c>
      <c r="AE72" s="95">
        <v>5</v>
      </c>
      <c r="AF72" s="95">
        <v>5</v>
      </c>
      <c r="AI72" s="113">
        <f t="shared" si="0"/>
        <v>25</v>
      </c>
      <c r="AJ72" s="113">
        <f t="shared" si="1"/>
        <v>25</v>
      </c>
      <c r="AK72" s="113">
        <f t="shared" si="2"/>
        <v>100</v>
      </c>
      <c r="AL72" s="113">
        <f t="shared" si="3"/>
        <v>3</v>
      </c>
      <c r="AM72" s="113" t="str">
        <f t="shared" si="4"/>
        <v>Y</v>
      </c>
      <c r="AN72" s="113">
        <f t="shared" si="5"/>
        <v>21</v>
      </c>
      <c r="AO72" s="113">
        <f t="shared" si="6"/>
        <v>25</v>
      </c>
      <c r="AP72" s="113">
        <f t="shared" si="7"/>
        <v>84</v>
      </c>
      <c r="AQ72" s="113">
        <f t="shared" si="8"/>
        <v>3</v>
      </c>
      <c r="AR72" s="113" t="str">
        <f t="shared" si="9"/>
        <v>Y</v>
      </c>
      <c r="AS72" s="113">
        <f t="shared" si="10"/>
        <v>25</v>
      </c>
      <c r="AT72" s="113">
        <f t="shared" si="11"/>
        <v>25</v>
      </c>
      <c r="AU72" s="113">
        <f t="shared" si="12"/>
        <v>100</v>
      </c>
      <c r="AV72" s="113">
        <f t="shared" si="13"/>
        <v>3</v>
      </c>
      <c r="AW72" s="113" t="str">
        <f t="shared" si="14"/>
        <v>Y</v>
      </c>
      <c r="AX72" s="113">
        <f t="shared" si="15"/>
        <v>23</v>
      </c>
      <c r="AY72" s="113">
        <f t="shared" si="16"/>
        <v>25</v>
      </c>
      <c r="AZ72" s="113">
        <f t="shared" si="17"/>
        <v>92</v>
      </c>
      <c r="BA72" s="113">
        <f t="shared" si="18"/>
        <v>3</v>
      </c>
      <c r="BB72" s="113" t="str">
        <f t="shared" si="19"/>
        <v>Y</v>
      </c>
      <c r="BC72" s="113">
        <f t="shared" si="20"/>
        <v>25</v>
      </c>
      <c r="BD72" s="113">
        <f t="shared" si="21"/>
        <v>25</v>
      </c>
      <c r="BE72" s="113">
        <f t="shared" si="22"/>
        <v>100</v>
      </c>
      <c r="BF72" s="113">
        <f t="shared" si="23"/>
        <v>3</v>
      </c>
      <c r="BG72" s="113" t="str">
        <f t="shared" si="24"/>
        <v>Y</v>
      </c>
    </row>
    <row r="73" spans="1:59" s="70" customFormat="1" x14ac:dyDescent="0.25">
      <c r="A73" s="233">
        <v>58</v>
      </c>
      <c r="B73" s="215">
        <v>2200820100061</v>
      </c>
      <c r="C73" s="216" t="s">
        <v>365</v>
      </c>
      <c r="D73" s="95">
        <v>5</v>
      </c>
      <c r="E73" s="95">
        <v>5</v>
      </c>
      <c r="F73" s="95">
        <v>3</v>
      </c>
      <c r="G73" s="95">
        <v>4</v>
      </c>
      <c r="H73" s="95">
        <v>5</v>
      </c>
      <c r="J73" s="95">
        <v>5</v>
      </c>
      <c r="K73" s="95">
        <v>5</v>
      </c>
      <c r="L73" s="95">
        <v>2</v>
      </c>
      <c r="M73" s="95">
        <v>2</v>
      </c>
      <c r="N73" s="95">
        <v>5</v>
      </c>
      <c r="P73" s="95">
        <v>5</v>
      </c>
      <c r="Q73" s="95">
        <v>5</v>
      </c>
      <c r="R73" s="95">
        <v>2</v>
      </c>
      <c r="S73" s="95">
        <v>5</v>
      </c>
      <c r="T73" s="95">
        <v>5</v>
      </c>
      <c r="V73" s="95">
        <v>5</v>
      </c>
      <c r="W73" s="95">
        <v>5</v>
      </c>
      <c r="X73" s="95">
        <v>2</v>
      </c>
      <c r="Y73" s="95">
        <v>5</v>
      </c>
      <c r="Z73" s="95">
        <v>5</v>
      </c>
      <c r="AB73" s="95">
        <v>5</v>
      </c>
      <c r="AC73" s="95">
        <v>5</v>
      </c>
      <c r="AD73" s="95">
        <v>3</v>
      </c>
      <c r="AE73" s="95">
        <v>4</v>
      </c>
      <c r="AF73" s="95">
        <v>5</v>
      </c>
      <c r="AI73" s="113">
        <f t="shared" si="0"/>
        <v>25</v>
      </c>
      <c r="AJ73" s="113">
        <f t="shared" si="1"/>
        <v>25</v>
      </c>
      <c r="AK73" s="113">
        <f t="shared" si="2"/>
        <v>100</v>
      </c>
      <c r="AL73" s="113">
        <f t="shared" si="3"/>
        <v>3</v>
      </c>
      <c r="AM73" s="113" t="str">
        <f t="shared" si="4"/>
        <v>Y</v>
      </c>
      <c r="AN73" s="113">
        <f t="shared" si="5"/>
        <v>25</v>
      </c>
      <c r="AO73" s="113">
        <f t="shared" si="6"/>
        <v>25</v>
      </c>
      <c r="AP73" s="113">
        <f t="shared" si="7"/>
        <v>100</v>
      </c>
      <c r="AQ73" s="113">
        <f t="shared" si="8"/>
        <v>3</v>
      </c>
      <c r="AR73" s="113" t="str">
        <f t="shared" si="9"/>
        <v>Y</v>
      </c>
      <c r="AS73" s="113">
        <f t="shared" si="10"/>
        <v>12</v>
      </c>
      <c r="AT73" s="113">
        <f t="shared" si="11"/>
        <v>25</v>
      </c>
      <c r="AU73" s="113">
        <f t="shared" si="12"/>
        <v>48</v>
      </c>
      <c r="AV73" s="113">
        <f t="shared" si="13"/>
        <v>2</v>
      </c>
      <c r="AW73" s="113" t="str">
        <f t="shared" si="14"/>
        <v>N</v>
      </c>
      <c r="AX73" s="113">
        <f t="shared" si="15"/>
        <v>20</v>
      </c>
      <c r="AY73" s="113">
        <f t="shared" si="16"/>
        <v>25</v>
      </c>
      <c r="AZ73" s="113">
        <f t="shared" si="17"/>
        <v>80</v>
      </c>
      <c r="BA73" s="113">
        <f t="shared" si="18"/>
        <v>3</v>
      </c>
      <c r="BB73" s="113" t="str">
        <f t="shared" si="19"/>
        <v>Y</v>
      </c>
      <c r="BC73" s="113">
        <f t="shared" si="20"/>
        <v>25</v>
      </c>
      <c r="BD73" s="113">
        <f t="shared" si="21"/>
        <v>25</v>
      </c>
      <c r="BE73" s="113">
        <f t="shared" si="22"/>
        <v>100</v>
      </c>
      <c r="BF73" s="113">
        <f t="shared" si="23"/>
        <v>3</v>
      </c>
      <c r="BG73" s="113" t="str">
        <f t="shared" si="24"/>
        <v>Y</v>
      </c>
    </row>
    <row r="74" spans="1:59" s="70" customFormat="1" x14ac:dyDescent="0.25">
      <c r="A74" s="233">
        <v>59</v>
      </c>
      <c r="B74" s="215">
        <v>2200820100062</v>
      </c>
      <c r="C74" s="216" t="s">
        <v>366</v>
      </c>
      <c r="D74" s="95">
        <v>5</v>
      </c>
      <c r="E74" s="95">
        <v>5</v>
      </c>
      <c r="F74" s="95">
        <v>5</v>
      </c>
      <c r="G74" s="95">
        <v>5</v>
      </c>
      <c r="H74" s="95">
        <v>5</v>
      </c>
      <c r="J74" s="95">
        <v>5</v>
      </c>
      <c r="K74" s="95">
        <v>3</v>
      </c>
      <c r="L74" s="95">
        <v>5</v>
      </c>
      <c r="M74" s="95">
        <v>5</v>
      </c>
      <c r="N74" s="95">
        <v>5</v>
      </c>
      <c r="P74" s="95">
        <v>5</v>
      </c>
      <c r="Q74" s="95">
        <v>5</v>
      </c>
      <c r="R74" s="95">
        <v>5</v>
      </c>
      <c r="S74" s="95">
        <v>5</v>
      </c>
      <c r="T74" s="95">
        <v>5</v>
      </c>
      <c r="V74" s="95">
        <v>5</v>
      </c>
      <c r="W74" s="95">
        <v>5</v>
      </c>
      <c r="X74" s="95">
        <v>5</v>
      </c>
      <c r="Y74" s="95">
        <v>5</v>
      </c>
      <c r="Z74" s="95">
        <v>5</v>
      </c>
      <c r="AB74" s="95">
        <v>5</v>
      </c>
      <c r="AC74" s="95">
        <v>5</v>
      </c>
      <c r="AD74" s="95">
        <v>4</v>
      </c>
      <c r="AE74" s="95">
        <v>4</v>
      </c>
      <c r="AF74" s="95">
        <v>5</v>
      </c>
      <c r="AI74" s="113">
        <f t="shared" si="0"/>
        <v>25</v>
      </c>
      <c r="AJ74" s="113">
        <f t="shared" si="1"/>
        <v>25</v>
      </c>
      <c r="AK74" s="113">
        <f t="shared" si="2"/>
        <v>100</v>
      </c>
      <c r="AL74" s="113">
        <f t="shared" si="3"/>
        <v>3</v>
      </c>
      <c r="AM74" s="113" t="str">
        <f t="shared" si="4"/>
        <v>Y</v>
      </c>
      <c r="AN74" s="113">
        <f t="shared" si="5"/>
        <v>23</v>
      </c>
      <c r="AO74" s="113">
        <f t="shared" si="6"/>
        <v>25</v>
      </c>
      <c r="AP74" s="113">
        <f t="shared" si="7"/>
        <v>92</v>
      </c>
      <c r="AQ74" s="113">
        <f t="shared" si="8"/>
        <v>3</v>
      </c>
      <c r="AR74" s="113" t="str">
        <f t="shared" si="9"/>
        <v>Y</v>
      </c>
      <c r="AS74" s="113">
        <f t="shared" si="10"/>
        <v>24</v>
      </c>
      <c r="AT74" s="113">
        <f t="shared" si="11"/>
        <v>25</v>
      </c>
      <c r="AU74" s="113">
        <f t="shared" si="12"/>
        <v>96</v>
      </c>
      <c r="AV74" s="113">
        <f t="shared" si="13"/>
        <v>3</v>
      </c>
      <c r="AW74" s="113" t="str">
        <f t="shared" si="14"/>
        <v>Y</v>
      </c>
      <c r="AX74" s="113">
        <f t="shared" si="15"/>
        <v>24</v>
      </c>
      <c r="AY74" s="113">
        <f t="shared" si="16"/>
        <v>25</v>
      </c>
      <c r="AZ74" s="113">
        <f t="shared" si="17"/>
        <v>96</v>
      </c>
      <c r="BA74" s="113">
        <f t="shared" si="18"/>
        <v>3</v>
      </c>
      <c r="BB74" s="113" t="str">
        <f t="shared" si="19"/>
        <v>Y</v>
      </c>
      <c r="BC74" s="113">
        <f t="shared" si="20"/>
        <v>25</v>
      </c>
      <c r="BD74" s="113">
        <f t="shared" si="21"/>
        <v>25</v>
      </c>
      <c r="BE74" s="113">
        <f t="shared" si="22"/>
        <v>100</v>
      </c>
      <c r="BF74" s="113">
        <f t="shared" si="23"/>
        <v>3</v>
      </c>
      <c r="BG74" s="113" t="str">
        <f t="shared" si="24"/>
        <v>Y</v>
      </c>
    </row>
    <row r="75" spans="1:59" s="70" customFormat="1" x14ac:dyDescent="0.25">
      <c r="A75" s="233">
        <v>60</v>
      </c>
      <c r="B75" s="215">
        <v>2200820100063</v>
      </c>
      <c r="C75" s="216" t="s">
        <v>367</v>
      </c>
      <c r="D75" s="95">
        <v>5</v>
      </c>
      <c r="E75" s="95">
        <v>5</v>
      </c>
      <c r="F75" s="95">
        <v>5</v>
      </c>
      <c r="G75" s="95">
        <v>5</v>
      </c>
      <c r="H75" s="95">
        <v>5</v>
      </c>
      <c r="J75" s="95">
        <v>5</v>
      </c>
      <c r="K75" s="95">
        <v>5</v>
      </c>
      <c r="L75" s="95">
        <v>5</v>
      </c>
      <c r="M75" s="95">
        <v>5</v>
      </c>
      <c r="N75" s="95">
        <v>5</v>
      </c>
      <c r="P75" s="95">
        <v>5</v>
      </c>
      <c r="Q75" s="95">
        <v>5</v>
      </c>
      <c r="R75" s="95">
        <v>5</v>
      </c>
      <c r="S75" s="95">
        <v>4</v>
      </c>
      <c r="T75" s="95">
        <v>5</v>
      </c>
      <c r="V75" s="95">
        <v>5</v>
      </c>
      <c r="W75" s="95">
        <v>5</v>
      </c>
      <c r="X75" s="95">
        <v>5</v>
      </c>
      <c r="Y75" s="95">
        <v>2</v>
      </c>
      <c r="Z75" s="95">
        <v>5</v>
      </c>
      <c r="AB75" s="95">
        <v>5</v>
      </c>
      <c r="AC75" s="95">
        <v>5</v>
      </c>
      <c r="AD75" s="95">
        <v>4</v>
      </c>
      <c r="AE75" s="95">
        <v>4</v>
      </c>
      <c r="AF75" s="95">
        <v>5</v>
      </c>
      <c r="AI75" s="113">
        <f>SUMIFS(D75:AF75,$D$13:$AF$13,"=CO1")</f>
        <v>25</v>
      </c>
      <c r="AJ75" s="113">
        <f>(SUMIFS($D$15:$AF$15,$D$13:$AF$13,"=CO1")-SUMIFS($D$15:$AF$15,$D$13:$AF$13,"=CO1",D75:AF75,""))</f>
        <v>25</v>
      </c>
      <c r="AK75" s="113">
        <f>IF(AJ75,ROUND((AI75/AJ75)*100,2),"")</f>
        <v>100</v>
      </c>
      <c r="AL75" s="113">
        <f>IF(AK75&gt;=60,3,IF(AK75&gt;=40,2,1))</f>
        <v>3</v>
      </c>
      <c r="AM75" s="113" t="str">
        <f>IF(AL75=3,"Y","N")</f>
        <v>Y</v>
      </c>
      <c r="AN75" s="113">
        <f>SUMIFS(D75:AF75,$D$13:$AF$13,"=CO2")</f>
        <v>25</v>
      </c>
      <c r="AO75" s="113">
        <f>(SUMIFS($D$15:$AF$15,$D$13:$AF$13,"=CO2")-SUMIFS($D$15:$AF$15,$D$13:$AF$13,"=CO2",D75:AF75,""))</f>
        <v>25</v>
      </c>
      <c r="AP75" s="113">
        <f>IF(AO75,ROUND((AN75/AO75)*100,2),"")</f>
        <v>100</v>
      </c>
      <c r="AQ75" s="113">
        <f>IF(AP75&gt;=60,3,IF(AP75&gt;=40,2,1))</f>
        <v>3</v>
      </c>
      <c r="AR75" s="113" t="str">
        <f>IF(AQ75=3,"Y","N")</f>
        <v>Y</v>
      </c>
      <c r="AS75" s="113">
        <f>SUMIFS(D75:AF75,$D$13:$AF$13,"=CO3")</f>
        <v>24</v>
      </c>
      <c r="AT75" s="113">
        <f>(SUMIFS($D$15:$AF$15,$D$13:$AF$13,"=CO3")-SUMIFS($D$15:$AF$15,$D$13:$AF$13,"=CO3",D75:AF75,""))</f>
        <v>25</v>
      </c>
      <c r="AU75" s="113">
        <f>IF(AT75,ROUND((AS75/AT75)*100,2),"")</f>
        <v>96</v>
      </c>
      <c r="AV75" s="113">
        <f>IF(AU75&gt;=60,3,IF(AU75&gt;=40,2,1))</f>
        <v>3</v>
      </c>
      <c r="AW75" s="113" t="str">
        <f>IF(AV75=3,"Y","N")</f>
        <v>Y</v>
      </c>
      <c r="AX75" s="113">
        <f>SUMIFS(D75:AF75,$D$13:$AF$13,"=CO4")</f>
        <v>20</v>
      </c>
      <c r="AY75" s="113">
        <f>(SUMIFS($D$15:$AF$15,$D$13:$AF$13,"=CO4")-SUMIFS($D$15:$AF$15,$D$13:$AF$13,"=CO4",D75:AF75,""))</f>
        <v>25</v>
      </c>
      <c r="AZ75" s="113">
        <f>IF(AY75,ROUND((AX75/AY75)*100,2),"")</f>
        <v>80</v>
      </c>
      <c r="BA75" s="113">
        <f>IF(AZ75&gt;=60,3,IF(AZ75&gt;=40,2,1))</f>
        <v>3</v>
      </c>
      <c r="BB75" s="113" t="str">
        <f>IF(BA75=3,"Y","N")</f>
        <v>Y</v>
      </c>
      <c r="BC75" s="113">
        <f>SUMIFS(D75:AF75,$D$13:$AF$13,"=CO5")</f>
        <v>25</v>
      </c>
      <c r="BD75" s="113">
        <f>(SUMIFS($D$15:$AF$15,$D$13:$AF$13,"=CO5")-SUMIFS($D$15:$AF$15,$D$13:$AF$13,"=CO5",D75:AF75,""))</f>
        <v>25</v>
      </c>
      <c r="BE75" s="113">
        <f>IF(BD75,ROUND((BC75/BD75)*100,2),"")</f>
        <v>100</v>
      </c>
      <c r="BF75" s="113">
        <f>IF(BE75&gt;=60,3,IF(BE75&gt;=40,2,1))</f>
        <v>3</v>
      </c>
      <c r="BG75" s="113" t="str">
        <f>IF(BF75=3,"Y","N")</f>
        <v>Y</v>
      </c>
    </row>
    <row r="76" spans="1:59" s="70" customFormat="1" x14ac:dyDescent="0.25">
      <c r="A76" s="233">
        <v>61</v>
      </c>
      <c r="B76" s="215">
        <v>2200820100064</v>
      </c>
      <c r="C76" s="216" t="s">
        <v>368</v>
      </c>
      <c r="D76" s="95">
        <v>5</v>
      </c>
      <c r="E76" s="95">
        <v>4</v>
      </c>
      <c r="F76" s="95">
        <v>5</v>
      </c>
      <c r="G76" s="95">
        <v>5</v>
      </c>
      <c r="H76" s="95">
        <v>5</v>
      </c>
      <c r="J76" s="95">
        <v>5</v>
      </c>
      <c r="K76" s="95">
        <v>5</v>
      </c>
      <c r="L76" s="95">
        <v>5</v>
      </c>
      <c r="M76" s="95">
        <v>5</v>
      </c>
      <c r="N76" s="95">
        <v>5</v>
      </c>
      <c r="P76" s="95">
        <v>5</v>
      </c>
      <c r="Q76" s="95">
        <v>4</v>
      </c>
      <c r="R76" s="95">
        <v>5</v>
      </c>
      <c r="S76" s="95">
        <v>5</v>
      </c>
      <c r="T76" s="95">
        <v>5</v>
      </c>
      <c r="V76" s="95">
        <v>5</v>
      </c>
      <c r="W76" s="95">
        <v>5</v>
      </c>
      <c r="X76" s="95">
        <v>5</v>
      </c>
      <c r="Y76" s="95">
        <v>5</v>
      </c>
      <c r="Z76" s="95">
        <v>5</v>
      </c>
      <c r="AB76" s="95">
        <v>5</v>
      </c>
      <c r="AC76" s="95">
        <v>4</v>
      </c>
      <c r="AD76" s="95">
        <v>5</v>
      </c>
      <c r="AE76" s="95">
        <v>5</v>
      </c>
      <c r="AF76" s="95">
        <v>5</v>
      </c>
      <c r="AI76" s="113">
        <f t="shared" ref="AI76:AI133" si="25">SUMIFS(D76:AF76,$D$13:$AF$13,"=CO1")</f>
        <v>25</v>
      </c>
      <c r="AJ76" s="113">
        <f t="shared" ref="AJ76:AJ133" si="26">(SUMIFS($D$15:$AF$15,$D$13:$AF$13,"=CO1")-SUMIFS($D$15:$AF$15,$D$13:$AF$13,"=CO1",D76:AF76,""))</f>
        <v>25</v>
      </c>
      <c r="AK76" s="113">
        <f t="shared" ref="AK76:AK133" si="27">IF(AJ76,ROUND((AI76/AJ76)*100,2),"")</f>
        <v>100</v>
      </c>
      <c r="AL76" s="113">
        <f t="shared" ref="AL76:AL133" si="28">IF(AK76&gt;=60,3,IF(AK76&gt;=40,2,1))</f>
        <v>3</v>
      </c>
      <c r="AM76" s="113" t="str">
        <f t="shared" ref="AM76:AM133" si="29">IF(AL76=3,"Y","N")</f>
        <v>Y</v>
      </c>
      <c r="AN76" s="113">
        <f t="shared" ref="AN76:AN133" si="30">SUMIFS(D76:AF76,$D$13:$AF$13,"=CO2")</f>
        <v>22</v>
      </c>
      <c r="AO76" s="113">
        <f t="shared" ref="AO76:AO133" si="31">(SUMIFS($D$15:$AF$15,$D$13:$AF$13,"=CO2")-SUMIFS($D$15:$AF$15,$D$13:$AF$13,"=CO2",D76:AF76,""))</f>
        <v>25</v>
      </c>
      <c r="AP76" s="113">
        <f t="shared" ref="AP76:AP133" si="32">IF(AO76,ROUND((AN76/AO76)*100,2),"")</f>
        <v>88</v>
      </c>
      <c r="AQ76" s="113">
        <f t="shared" ref="AQ76:AQ133" si="33">IF(AP76&gt;=60,3,IF(AP76&gt;=40,2,1))</f>
        <v>3</v>
      </c>
      <c r="AR76" s="113" t="str">
        <f t="shared" ref="AR76:AR133" si="34">IF(AQ76=3,"Y","N")</f>
        <v>Y</v>
      </c>
      <c r="AS76" s="113">
        <f t="shared" ref="AS76:AS133" si="35">SUMIFS(D76:AF76,$D$13:$AF$13,"=CO3")</f>
        <v>25</v>
      </c>
      <c r="AT76" s="113">
        <f t="shared" ref="AT76:AT133" si="36">(SUMIFS($D$15:$AF$15,$D$13:$AF$13,"=CO3")-SUMIFS($D$15:$AF$15,$D$13:$AF$13,"=CO3",D76:AF76,""))</f>
        <v>25</v>
      </c>
      <c r="AU76" s="113">
        <f t="shared" ref="AU76:AU133" si="37">IF(AT76,ROUND((AS76/AT76)*100,2),"")</f>
        <v>100</v>
      </c>
      <c r="AV76" s="113">
        <f t="shared" ref="AV76:AV133" si="38">IF(AU76&gt;=60,3,IF(AU76&gt;=40,2,1))</f>
        <v>3</v>
      </c>
      <c r="AW76" s="113" t="str">
        <f t="shared" ref="AW76:AW133" si="39">IF(AV76=3,"Y","N")</f>
        <v>Y</v>
      </c>
      <c r="AX76" s="113">
        <f t="shared" ref="AX76:AX133" si="40">SUMIFS(D76:AF76,$D$13:$AF$13,"=CO4")</f>
        <v>25</v>
      </c>
      <c r="AY76" s="113">
        <f t="shared" ref="AY76:AY133" si="41">(SUMIFS($D$15:$AF$15,$D$13:$AF$13,"=CO4")-SUMIFS($D$15:$AF$15,$D$13:$AF$13,"=CO4",D76:AF76,""))</f>
        <v>25</v>
      </c>
      <c r="AZ76" s="113">
        <f t="shared" ref="AZ76:AZ133" si="42">IF(AY76,ROUND((AX76/AY76)*100,2),"")</f>
        <v>100</v>
      </c>
      <c r="BA76" s="113">
        <f t="shared" ref="BA76:BA133" si="43">IF(AZ76&gt;=60,3,IF(AZ76&gt;=40,2,1))</f>
        <v>3</v>
      </c>
      <c r="BB76" s="113" t="str">
        <f t="shared" ref="BB76:BB133" si="44">IF(BA76=3,"Y","N")</f>
        <v>Y</v>
      </c>
      <c r="BC76" s="113">
        <f t="shared" ref="BC76:BC133" si="45">SUMIFS(D76:AF76,$D$13:$AF$13,"=CO5")</f>
        <v>25</v>
      </c>
      <c r="BD76" s="113">
        <f t="shared" ref="BD76:BD133" si="46">(SUMIFS($D$15:$AF$15,$D$13:$AF$13,"=CO5")-SUMIFS($D$15:$AF$15,$D$13:$AF$13,"=CO5",D76:AF76,""))</f>
        <v>25</v>
      </c>
      <c r="BE76" s="113">
        <f t="shared" ref="BE76:BE133" si="47">IF(BD76,ROUND((BC76/BD76)*100,2),"")</f>
        <v>100</v>
      </c>
      <c r="BF76" s="113">
        <f t="shared" ref="BF76:BF133" si="48">IF(BE76&gt;=60,3,IF(BE76&gt;=40,2,1))</f>
        <v>3</v>
      </c>
      <c r="BG76" s="113" t="str">
        <f t="shared" ref="BG76:BG133" si="49">IF(BF76=3,"Y","N")</f>
        <v>Y</v>
      </c>
    </row>
    <row r="77" spans="1:59" s="70" customFormat="1" x14ac:dyDescent="0.25">
      <c r="A77" s="233">
        <v>62</v>
      </c>
      <c r="B77" s="215">
        <v>2100820100002</v>
      </c>
      <c r="C77" s="216" t="s">
        <v>369</v>
      </c>
      <c r="D77" s="95">
        <v>5</v>
      </c>
      <c r="E77" s="95">
        <v>5</v>
      </c>
      <c r="F77" s="95">
        <v>2</v>
      </c>
      <c r="G77" s="95">
        <v>5</v>
      </c>
      <c r="H77" s="95">
        <v>5</v>
      </c>
      <c r="J77" s="95">
        <v>5</v>
      </c>
      <c r="K77" s="95">
        <v>5</v>
      </c>
      <c r="L77" s="95">
        <v>2</v>
      </c>
      <c r="M77" s="95">
        <v>5</v>
      </c>
      <c r="N77" s="95">
        <v>5</v>
      </c>
      <c r="P77" s="95">
        <v>5</v>
      </c>
      <c r="Q77" s="95">
        <v>3</v>
      </c>
      <c r="R77" s="95">
        <v>2</v>
      </c>
      <c r="S77" s="95">
        <v>5</v>
      </c>
      <c r="T77" s="95">
        <v>5</v>
      </c>
      <c r="V77" s="95">
        <v>5</v>
      </c>
      <c r="W77" s="95">
        <v>5</v>
      </c>
      <c r="X77" s="95">
        <v>2</v>
      </c>
      <c r="Y77" s="95">
        <v>5</v>
      </c>
      <c r="Z77" s="95">
        <v>5</v>
      </c>
      <c r="AB77" s="95">
        <v>5</v>
      </c>
      <c r="AC77" s="95">
        <v>5</v>
      </c>
      <c r="AD77" s="95">
        <v>5</v>
      </c>
      <c r="AE77" s="95">
        <v>5</v>
      </c>
      <c r="AF77" s="95">
        <v>5</v>
      </c>
      <c r="AI77" s="113">
        <f t="shared" si="25"/>
        <v>25</v>
      </c>
      <c r="AJ77" s="113">
        <f t="shared" si="26"/>
        <v>25</v>
      </c>
      <c r="AK77" s="113">
        <f t="shared" si="27"/>
        <v>100</v>
      </c>
      <c r="AL77" s="113">
        <f t="shared" si="28"/>
        <v>3</v>
      </c>
      <c r="AM77" s="113" t="str">
        <f t="shared" si="29"/>
        <v>Y</v>
      </c>
      <c r="AN77" s="113">
        <f t="shared" si="30"/>
        <v>23</v>
      </c>
      <c r="AO77" s="113">
        <f t="shared" si="31"/>
        <v>25</v>
      </c>
      <c r="AP77" s="113">
        <f t="shared" si="32"/>
        <v>92</v>
      </c>
      <c r="AQ77" s="113">
        <f t="shared" si="33"/>
        <v>3</v>
      </c>
      <c r="AR77" s="113" t="str">
        <f t="shared" si="34"/>
        <v>Y</v>
      </c>
      <c r="AS77" s="113">
        <f t="shared" si="35"/>
        <v>13</v>
      </c>
      <c r="AT77" s="113">
        <f t="shared" si="36"/>
        <v>25</v>
      </c>
      <c r="AU77" s="113">
        <f t="shared" si="37"/>
        <v>52</v>
      </c>
      <c r="AV77" s="113">
        <f t="shared" si="38"/>
        <v>2</v>
      </c>
      <c r="AW77" s="113" t="str">
        <f t="shared" si="39"/>
        <v>N</v>
      </c>
      <c r="AX77" s="113">
        <f t="shared" si="40"/>
        <v>25</v>
      </c>
      <c r="AY77" s="113">
        <f t="shared" si="41"/>
        <v>25</v>
      </c>
      <c r="AZ77" s="113">
        <f t="shared" si="42"/>
        <v>100</v>
      </c>
      <c r="BA77" s="113">
        <f t="shared" si="43"/>
        <v>3</v>
      </c>
      <c r="BB77" s="113" t="str">
        <f t="shared" si="44"/>
        <v>Y</v>
      </c>
      <c r="BC77" s="113">
        <f t="shared" si="45"/>
        <v>25</v>
      </c>
      <c r="BD77" s="113">
        <f t="shared" si="46"/>
        <v>25</v>
      </c>
      <c r="BE77" s="113">
        <f t="shared" si="47"/>
        <v>100</v>
      </c>
      <c r="BF77" s="113">
        <f t="shared" si="48"/>
        <v>3</v>
      </c>
      <c r="BG77" s="113" t="str">
        <f t="shared" si="49"/>
        <v>Y</v>
      </c>
    </row>
    <row r="78" spans="1:59" s="70" customFormat="1" x14ac:dyDescent="0.25">
      <c r="A78" s="233">
        <v>63</v>
      </c>
      <c r="B78" s="215">
        <v>2100820100031</v>
      </c>
      <c r="C78" s="216" t="s">
        <v>370</v>
      </c>
      <c r="D78" s="95">
        <v>5</v>
      </c>
      <c r="E78" s="95">
        <v>5</v>
      </c>
      <c r="F78" s="95">
        <v>5</v>
      </c>
      <c r="G78" s="95">
        <v>5</v>
      </c>
      <c r="H78" s="95">
        <v>5</v>
      </c>
      <c r="J78" s="95">
        <v>5</v>
      </c>
      <c r="K78" s="95">
        <v>5</v>
      </c>
      <c r="L78" s="95">
        <v>5</v>
      </c>
      <c r="M78" s="95">
        <v>5</v>
      </c>
      <c r="N78" s="95">
        <v>5</v>
      </c>
      <c r="P78" s="95">
        <v>5</v>
      </c>
      <c r="Q78" s="95">
        <v>5</v>
      </c>
      <c r="R78" s="95">
        <v>5</v>
      </c>
      <c r="S78" s="95">
        <v>4</v>
      </c>
      <c r="T78" s="95">
        <v>5</v>
      </c>
      <c r="V78" s="95">
        <v>5</v>
      </c>
      <c r="W78" s="95">
        <v>5</v>
      </c>
      <c r="X78" s="95">
        <v>5</v>
      </c>
      <c r="Y78" s="95">
        <v>3</v>
      </c>
      <c r="Z78" s="95">
        <v>5</v>
      </c>
      <c r="AB78" s="95">
        <v>5</v>
      </c>
      <c r="AC78" s="95">
        <v>2</v>
      </c>
      <c r="AD78" s="95">
        <v>2</v>
      </c>
      <c r="AE78" s="95">
        <v>2</v>
      </c>
      <c r="AF78" s="95">
        <v>5</v>
      </c>
      <c r="AI78" s="113">
        <f t="shared" si="25"/>
        <v>25</v>
      </c>
      <c r="AJ78" s="113">
        <f t="shared" si="26"/>
        <v>25</v>
      </c>
      <c r="AK78" s="113">
        <f t="shared" si="27"/>
        <v>100</v>
      </c>
      <c r="AL78" s="113">
        <f t="shared" si="28"/>
        <v>3</v>
      </c>
      <c r="AM78" s="113" t="str">
        <f t="shared" si="29"/>
        <v>Y</v>
      </c>
      <c r="AN78" s="113">
        <f t="shared" si="30"/>
        <v>22</v>
      </c>
      <c r="AO78" s="113">
        <f t="shared" si="31"/>
        <v>25</v>
      </c>
      <c r="AP78" s="113">
        <f t="shared" si="32"/>
        <v>88</v>
      </c>
      <c r="AQ78" s="113">
        <f t="shared" si="33"/>
        <v>3</v>
      </c>
      <c r="AR78" s="113" t="str">
        <f t="shared" si="34"/>
        <v>Y</v>
      </c>
      <c r="AS78" s="113">
        <f t="shared" si="35"/>
        <v>22</v>
      </c>
      <c r="AT78" s="113">
        <f t="shared" si="36"/>
        <v>25</v>
      </c>
      <c r="AU78" s="113">
        <f t="shared" si="37"/>
        <v>88</v>
      </c>
      <c r="AV78" s="113">
        <f t="shared" si="38"/>
        <v>3</v>
      </c>
      <c r="AW78" s="113" t="str">
        <f t="shared" si="39"/>
        <v>Y</v>
      </c>
      <c r="AX78" s="113">
        <f t="shared" si="40"/>
        <v>19</v>
      </c>
      <c r="AY78" s="113">
        <f t="shared" si="41"/>
        <v>25</v>
      </c>
      <c r="AZ78" s="113">
        <f t="shared" si="42"/>
        <v>76</v>
      </c>
      <c r="BA78" s="113">
        <f t="shared" si="43"/>
        <v>3</v>
      </c>
      <c r="BB78" s="113" t="str">
        <f t="shared" si="44"/>
        <v>Y</v>
      </c>
      <c r="BC78" s="113">
        <f t="shared" si="45"/>
        <v>25</v>
      </c>
      <c r="BD78" s="113">
        <f t="shared" si="46"/>
        <v>25</v>
      </c>
      <c r="BE78" s="113">
        <f t="shared" si="47"/>
        <v>100</v>
      </c>
      <c r="BF78" s="113">
        <f t="shared" si="48"/>
        <v>3</v>
      </c>
      <c r="BG78" s="113" t="str">
        <f t="shared" si="49"/>
        <v>Y</v>
      </c>
    </row>
    <row r="79" spans="1:59" s="70" customFormat="1" x14ac:dyDescent="0.25">
      <c r="A79" s="233">
        <v>64</v>
      </c>
      <c r="B79" s="215" t="s">
        <v>305</v>
      </c>
      <c r="C79" s="219" t="s">
        <v>371</v>
      </c>
      <c r="D79" s="95">
        <v>5</v>
      </c>
      <c r="E79" s="95">
        <v>5</v>
      </c>
      <c r="F79" s="95">
        <v>5</v>
      </c>
      <c r="G79" s="95">
        <v>5</v>
      </c>
      <c r="H79" s="95">
        <v>5</v>
      </c>
      <c r="J79" s="95">
        <v>5</v>
      </c>
      <c r="K79" s="95">
        <v>5</v>
      </c>
      <c r="L79" s="95">
        <v>4</v>
      </c>
      <c r="M79" s="95">
        <v>5</v>
      </c>
      <c r="N79" s="95">
        <v>5</v>
      </c>
      <c r="P79" s="95">
        <v>5</v>
      </c>
      <c r="Q79" s="95">
        <v>5</v>
      </c>
      <c r="R79" s="95">
        <v>4</v>
      </c>
      <c r="S79" s="95">
        <v>5</v>
      </c>
      <c r="T79" s="95">
        <v>5</v>
      </c>
      <c r="V79" s="95">
        <v>5</v>
      </c>
      <c r="W79" s="95">
        <v>4</v>
      </c>
      <c r="X79" s="95">
        <v>5</v>
      </c>
      <c r="Y79" s="95">
        <v>5</v>
      </c>
      <c r="Z79" s="95">
        <v>5</v>
      </c>
      <c r="AB79" s="95">
        <v>5</v>
      </c>
      <c r="AC79" s="95">
        <v>5</v>
      </c>
      <c r="AD79" s="95">
        <v>5</v>
      </c>
      <c r="AE79" s="95">
        <v>5</v>
      </c>
      <c r="AF79" s="95">
        <v>5</v>
      </c>
      <c r="AI79" s="113">
        <f t="shared" si="25"/>
        <v>25</v>
      </c>
      <c r="AJ79" s="113">
        <f t="shared" si="26"/>
        <v>25</v>
      </c>
      <c r="AK79" s="113">
        <f t="shared" si="27"/>
        <v>100</v>
      </c>
      <c r="AL79" s="113">
        <f t="shared" si="28"/>
        <v>3</v>
      </c>
      <c r="AM79" s="113" t="str">
        <f t="shared" si="29"/>
        <v>Y</v>
      </c>
      <c r="AN79" s="113">
        <f t="shared" si="30"/>
        <v>24</v>
      </c>
      <c r="AO79" s="113">
        <f t="shared" si="31"/>
        <v>25</v>
      </c>
      <c r="AP79" s="113">
        <f t="shared" si="32"/>
        <v>96</v>
      </c>
      <c r="AQ79" s="113">
        <f t="shared" si="33"/>
        <v>3</v>
      </c>
      <c r="AR79" s="113" t="str">
        <f t="shared" si="34"/>
        <v>Y</v>
      </c>
      <c r="AS79" s="113">
        <f t="shared" si="35"/>
        <v>23</v>
      </c>
      <c r="AT79" s="113">
        <f t="shared" si="36"/>
        <v>25</v>
      </c>
      <c r="AU79" s="113">
        <f t="shared" si="37"/>
        <v>92</v>
      </c>
      <c r="AV79" s="113">
        <f t="shared" si="38"/>
        <v>3</v>
      </c>
      <c r="AW79" s="113" t="str">
        <f t="shared" si="39"/>
        <v>Y</v>
      </c>
      <c r="AX79" s="113">
        <f t="shared" si="40"/>
        <v>25</v>
      </c>
      <c r="AY79" s="113">
        <f t="shared" si="41"/>
        <v>25</v>
      </c>
      <c r="AZ79" s="113">
        <f t="shared" si="42"/>
        <v>100</v>
      </c>
      <c r="BA79" s="113">
        <f t="shared" si="43"/>
        <v>3</v>
      </c>
      <c r="BB79" s="113" t="str">
        <f t="shared" si="44"/>
        <v>Y</v>
      </c>
      <c r="BC79" s="113">
        <f t="shared" si="45"/>
        <v>25</v>
      </c>
      <c r="BD79" s="113">
        <f t="shared" si="46"/>
        <v>25</v>
      </c>
      <c r="BE79" s="113">
        <f t="shared" si="47"/>
        <v>100</v>
      </c>
      <c r="BF79" s="113">
        <f t="shared" si="48"/>
        <v>3</v>
      </c>
      <c r="BG79" s="113" t="str">
        <f t="shared" si="49"/>
        <v>Y</v>
      </c>
    </row>
    <row r="80" spans="1:59" s="70" customFormat="1" x14ac:dyDescent="0.25">
      <c r="A80" s="233">
        <v>65</v>
      </c>
      <c r="B80" s="215" t="s">
        <v>305</v>
      </c>
      <c r="C80" s="217" t="s">
        <v>372</v>
      </c>
      <c r="D80" s="95">
        <v>5</v>
      </c>
      <c r="E80" s="95">
        <v>4</v>
      </c>
      <c r="F80" s="95">
        <v>5</v>
      </c>
      <c r="G80" s="95">
        <v>5</v>
      </c>
      <c r="H80" s="95">
        <v>5</v>
      </c>
      <c r="J80" s="95">
        <v>5</v>
      </c>
      <c r="K80" s="95">
        <v>5</v>
      </c>
      <c r="L80" s="95">
        <v>5</v>
      </c>
      <c r="M80" s="95">
        <v>5</v>
      </c>
      <c r="N80" s="95">
        <v>5</v>
      </c>
      <c r="P80" s="95">
        <v>5</v>
      </c>
      <c r="Q80" s="95">
        <v>5</v>
      </c>
      <c r="R80" s="95">
        <v>5</v>
      </c>
      <c r="S80" s="95">
        <v>5</v>
      </c>
      <c r="T80" s="95">
        <v>5</v>
      </c>
      <c r="V80" s="95">
        <v>5</v>
      </c>
      <c r="W80" s="95">
        <v>5</v>
      </c>
      <c r="X80" s="95">
        <v>5</v>
      </c>
      <c r="Y80" s="95">
        <v>5</v>
      </c>
      <c r="Z80" s="95">
        <v>5</v>
      </c>
      <c r="AB80" s="95">
        <v>5</v>
      </c>
      <c r="AC80" s="95">
        <v>5</v>
      </c>
      <c r="AD80" s="95">
        <v>2</v>
      </c>
      <c r="AE80" s="95">
        <v>4</v>
      </c>
      <c r="AF80" s="95">
        <v>5</v>
      </c>
      <c r="AI80" s="113">
        <f t="shared" si="25"/>
        <v>25</v>
      </c>
      <c r="AJ80" s="113">
        <f t="shared" si="26"/>
        <v>25</v>
      </c>
      <c r="AK80" s="113">
        <f t="shared" si="27"/>
        <v>100</v>
      </c>
      <c r="AL80" s="113">
        <f t="shared" si="28"/>
        <v>3</v>
      </c>
      <c r="AM80" s="113" t="str">
        <f t="shared" si="29"/>
        <v>Y</v>
      </c>
      <c r="AN80" s="113">
        <f t="shared" si="30"/>
        <v>24</v>
      </c>
      <c r="AO80" s="113">
        <f t="shared" si="31"/>
        <v>25</v>
      </c>
      <c r="AP80" s="113">
        <f t="shared" si="32"/>
        <v>96</v>
      </c>
      <c r="AQ80" s="113">
        <f t="shared" si="33"/>
        <v>3</v>
      </c>
      <c r="AR80" s="113" t="str">
        <f t="shared" si="34"/>
        <v>Y</v>
      </c>
      <c r="AS80" s="113">
        <f t="shared" si="35"/>
        <v>22</v>
      </c>
      <c r="AT80" s="113">
        <f t="shared" si="36"/>
        <v>25</v>
      </c>
      <c r="AU80" s="113">
        <f t="shared" si="37"/>
        <v>88</v>
      </c>
      <c r="AV80" s="113">
        <f t="shared" si="38"/>
        <v>3</v>
      </c>
      <c r="AW80" s="113" t="str">
        <f t="shared" si="39"/>
        <v>Y</v>
      </c>
      <c r="AX80" s="113">
        <f t="shared" si="40"/>
        <v>24</v>
      </c>
      <c r="AY80" s="113">
        <f t="shared" si="41"/>
        <v>25</v>
      </c>
      <c r="AZ80" s="113">
        <f t="shared" si="42"/>
        <v>96</v>
      </c>
      <c r="BA80" s="113">
        <f t="shared" si="43"/>
        <v>3</v>
      </c>
      <c r="BB80" s="113" t="str">
        <f t="shared" si="44"/>
        <v>Y</v>
      </c>
      <c r="BC80" s="113">
        <f t="shared" si="45"/>
        <v>25</v>
      </c>
      <c r="BD80" s="113">
        <f t="shared" si="46"/>
        <v>25</v>
      </c>
      <c r="BE80" s="113">
        <f t="shared" si="47"/>
        <v>100</v>
      </c>
      <c r="BF80" s="113">
        <f t="shared" si="48"/>
        <v>3</v>
      </c>
      <c r="BG80" s="113" t="str">
        <f t="shared" si="49"/>
        <v>Y</v>
      </c>
    </row>
    <row r="81" spans="1:59" s="70" customFormat="1" x14ac:dyDescent="0.25">
      <c r="A81" s="233">
        <v>66</v>
      </c>
      <c r="B81" s="215" t="s">
        <v>305</v>
      </c>
      <c r="C81" s="217" t="s">
        <v>373</v>
      </c>
      <c r="D81" s="95">
        <v>5</v>
      </c>
      <c r="E81" s="95">
        <v>3</v>
      </c>
      <c r="F81" s="95">
        <v>2</v>
      </c>
      <c r="G81" s="95">
        <v>5</v>
      </c>
      <c r="H81" s="95">
        <v>5</v>
      </c>
      <c r="J81" s="95">
        <v>5</v>
      </c>
      <c r="K81" s="95">
        <v>5</v>
      </c>
      <c r="L81" s="95">
        <v>5</v>
      </c>
      <c r="M81" s="95">
        <v>5</v>
      </c>
      <c r="N81" s="95">
        <v>5</v>
      </c>
      <c r="P81" s="95">
        <v>5</v>
      </c>
      <c r="Q81" s="95">
        <v>5</v>
      </c>
      <c r="R81" s="95">
        <v>5</v>
      </c>
      <c r="S81" s="95">
        <v>5</v>
      </c>
      <c r="T81" s="95">
        <v>5</v>
      </c>
      <c r="V81" s="95">
        <v>5</v>
      </c>
      <c r="W81" s="95">
        <v>5</v>
      </c>
      <c r="X81" s="95">
        <v>5</v>
      </c>
      <c r="Y81" s="95">
        <v>5</v>
      </c>
      <c r="Z81" s="95">
        <v>5</v>
      </c>
      <c r="AB81" s="95">
        <v>5</v>
      </c>
      <c r="AC81" s="95">
        <v>5</v>
      </c>
      <c r="AD81" s="95">
        <v>1</v>
      </c>
      <c r="AE81" s="95">
        <v>4</v>
      </c>
      <c r="AF81" s="95">
        <v>5</v>
      </c>
      <c r="AI81" s="113">
        <f t="shared" si="25"/>
        <v>25</v>
      </c>
      <c r="AJ81" s="113">
        <f t="shared" si="26"/>
        <v>25</v>
      </c>
      <c r="AK81" s="113">
        <f t="shared" si="27"/>
        <v>100</v>
      </c>
      <c r="AL81" s="113">
        <f t="shared" si="28"/>
        <v>3</v>
      </c>
      <c r="AM81" s="113" t="str">
        <f t="shared" si="29"/>
        <v>Y</v>
      </c>
      <c r="AN81" s="113">
        <f t="shared" si="30"/>
        <v>23</v>
      </c>
      <c r="AO81" s="113">
        <f t="shared" si="31"/>
        <v>25</v>
      </c>
      <c r="AP81" s="113">
        <f t="shared" si="32"/>
        <v>92</v>
      </c>
      <c r="AQ81" s="113">
        <f t="shared" si="33"/>
        <v>3</v>
      </c>
      <c r="AR81" s="113" t="str">
        <f t="shared" si="34"/>
        <v>Y</v>
      </c>
      <c r="AS81" s="113">
        <f t="shared" si="35"/>
        <v>18</v>
      </c>
      <c r="AT81" s="113">
        <f t="shared" si="36"/>
        <v>25</v>
      </c>
      <c r="AU81" s="113">
        <f t="shared" si="37"/>
        <v>72</v>
      </c>
      <c r="AV81" s="113">
        <f t="shared" si="38"/>
        <v>3</v>
      </c>
      <c r="AW81" s="113" t="str">
        <f t="shared" si="39"/>
        <v>Y</v>
      </c>
      <c r="AX81" s="113">
        <f t="shared" si="40"/>
        <v>24</v>
      </c>
      <c r="AY81" s="113">
        <f t="shared" si="41"/>
        <v>25</v>
      </c>
      <c r="AZ81" s="113">
        <f t="shared" si="42"/>
        <v>96</v>
      </c>
      <c r="BA81" s="113">
        <f t="shared" si="43"/>
        <v>3</v>
      </c>
      <c r="BB81" s="113" t="str">
        <f t="shared" si="44"/>
        <v>Y</v>
      </c>
      <c r="BC81" s="113">
        <f t="shared" si="45"/>
        <v>25</v>
      </c>
      <c r="BD81" s="113">
        <f t="shared" si="46"/>
        <v>25</v>
      </c>
      <c r="BE81" s="113">
        <f t="shared" si="47"/>
        <v>100</v>
      </c>
      <c r="BF81" s="113">
        <f t="shared" si="48"/>
        <v>3</v>
      </c>
      <c r="BG81" s="113" t="str">
        <f t="shared" si="49"/>
        <v>Y</v>
      </c>
    </row>
    <row r="82" spans="1:59" s="70" customFormat="1" x14ac:dyDescent="0.25">
      <c r="A82" s="233">
        <v>67</v>
      </c>
      <c r="B82" s="215" t="s">
        <v>305</v>
      </c>
      <c r="C82" s="217" t="s">
        <v>185</v>
      </c>
      <c r="D82" s="95">
        <v>5</v>
      </c>
      <c r="E82" s="95">
        <v>5</v>
      </c>
      <c r="F82" s="95">
        <v>5</v>
      </c>
      <c r="G82" s="95">
        <v>3</v>
      </c>
      <c r="H82" s="95">
        <v>5</v>
      </c>
      <c r="J82" s="95">
        <v>5</v>
      </c>
      <c r="K82" s="95">
        <v>5</v>
      </c>
      <c r="L82" s="95">
        <v>4</v>
      </c>
      <c r="M82" s="95">
        <v>3</v>
      </c>
      <c r="N82" s="95">
        <v>5</v>
      </c>
      <c r="P82" s="95">
        <v>5</v>
      </c>
      <c r="Q82" s="95">
        <v>3</v>
      </c>
      <c r="R82" s="95">
        <v>4</v>
      </c>
      <c r="S82" s="95">
        <v>3</v>
      </c>
      <c r="T82" s="95">
        <v>5</v>
      </c>
      <c r="V82" s="95">
        <v>5</v>
      </c>
      <c r="W82" s="95">
        <v>5</v>
      </c>
      <c r="X82" s="95">
        <v>4</v>
      </c>
      <c r="Y82" s="95">
        <v>5</v>
      </c>
      <c r="Z82" s="95">
        <v>5</v>
      </c>
      <c r="AB82" s="95">
        <v>5</v>
      </c>
      <c r="AC82" s="95">
        <v>4</v>
      </c>
      <c r="AD82" s="95">
        <v>2</v>
      </c>
      <c r="AE82" s="95">
        <v>5</v>
      </c>
      <c r="AF82" s="95">
        <v>5</v>
      </c>
      <c r="AI82" s="113">
        <f t="shared" si="25"/>
        <v>25</v>
      </c>
      <c r="AJ82" s="113">
        <f t="shared" si="26"/>
        <v>25</v>
      </c>
      <c r="AK82" s="113">
        <f t="shared" si="27"/>
        <v>100</v>
      </c>
      <c r="AL82" s="113">
        <f t="shared" si="28"/>
        <v>3</v>
      </c>
      <c r="AM82" s="113" t="str">
        <f t="shared" si="29"/>
        <v>Y</v>
      </c>
      <c r="AN82" s="113">
        <f t="shared" si="30"/>
        <v>22</v>
      </c>
      <c r="AO82" s="113">
        <f t="shared" si="31"/>
        <v>25</v>
      </c>
      <c r="AP82" s="113">
        <f t="shared" si="32"/>
        <v>88</v>
      </c>
      <c r="AQ82" s="113">
        <f t="shared" si="33"/>
        <v>3</v>
      </c>
      <c r="AR82" s="113" t="str">
        <f t="shared" si="34"/>
        <v>Y</v>
      </c>
      <c r="AS82" s="113">
        <f t="shared" si="35"/>
        <v>19</v>
      </c>
      <c r="AT82" s="113">
        <f t="shared" si="36"/>
        <v>25</v>
      </c>
      <c r="AU82" s="113">
        <f t="shared" si="37"/>
        <v>76</v>
      </c>
      <c r="AV82" s="113">
        <f t="shared" si="38"/>
        <v>3</v>
      </c>
      <c r="AW82" s="113" t="str">
        <f t="shared" si="39"/>
        <v>Y</v>
      </c>
      <c r="AX82" s="113">
        <f t="shared" si="40"/>
        <v>19</v>
      </c>
      <c r="AY82" s="113">
        <f t="shared" si="41"/>
        <v>25</v>
      </c>
      <c r="AZ82" s="113">
        <f t="shared" si="42"/>
        <v>76</v>
      </c>
      <c r="BA82" s="113">
        <f t="shared" si="43"/>
        <v>3</v>
      </c>
      <c r="BB82" s="113" t="str">
        <f t="shared" si="44"/>
        <v>Y</v>
      </c>
      <c r="BC82" s="113">
        <f t="shared" si="45"/>
        <v>25</v>
      </c>
      <c r="BD82" s="113">
        <f t="shared" si="46"/>
        <v>25</v>
      </c>
      <c r="BE82" s="113">
        <f t="shared" si="47"/>
        <v>100</v>
      </c>
      <c r="BF82" s="113">
        <f t="shared" si="48"/>
        <v>3</v>
      </c>
      <c r="BG82" s="113" t="str">
        <f t="shared" si="49"/>
        <v>Y</v>
      </c>
    </row>
    <row r="83" spans="1:59" s="70" customFormat="1" x14ac:dyDescent="0.25">
      <c r="A83" s="233">
        <v>68</v>
      </c>
      <c r="B83" s="215" t="s">
        <v>305</v>
      </c>
      <c r="C83" s="217" t="s">
        <v>186</v>
      </c>
      <c r="D83" s="95">
        <v>5</v>
      </c>
      <c r="E83" s="95">
        <v>5</v>
      </c>
      <c r="F83" s="95">
        <v>4</v>
      </c>
      <c r="G83" s="95">
        <v>5</v>
      </c>
      <c r="H83" s="95">
        <v>5</v>
      </c>
      <c r="J83" s="95">
        <v>5</v>
      </c>
      <c r="K83" s="95">
        <v>5</v>
      </c>
      <c r="L83" s="95">
        <v>4</v>
      </c>
      <c r="M83" s="95">
        <v>5</v>
      </c>
      <c r="N83" s="95">
        <v>5</v>
      </c>
      <c r="P83" s="95">
        <v>5</v>
      </c>
      <c r="Q83" s="95">
        <v>5</v>
      </c>
      <c r="R83" s="95">
        <v>4</v>
      </c>
      <c r="S83" s="95">
        <v>5</v>
      </c>
      <c r="T83" s="95">
        <v>5</v>
      </c>
      <c r="V83" s="95">
        <v>5</v>
      </c>
      <c r="W83" s="95">
        <v>4</v>
      </c>
      <c r="X83" s="95">
        <v>5</v>
      </c>
      <c r="Y83" s="95">
        <v>5</v>
      </c>
      <c r="Z83" s="95">
        <v>5</v>
      </c>
      <c r="AB83" s="95">
        <v>5</v>
      </c>
      <c r="AC83" s="95">
        <v>5</v>
      </c>
      <c r="AD83" s="95">
        <v>3</v>
      </c>
      <c r="AE83" s="95">
        <v>4</v>
      </c>
      <c r="AF83" s="95">
        <v>5</v>
      </c>
      <c r="AI83" s="113">
        <f t="shared" si="25"/>
        <v>25</v>
      </c>
      <c r="AJ83" s="113">
        <f t="shared" si="26"/>
        <v>25</v>
      </c>
      <c r="AK83" s="113">
        <f t="shared" si="27"/>
        <v>100</v>
      </c>
      <c r="AL83" s="113">
        <f t="shared" si="28"/>
        <v>3</v>
      </c>
      <c r="AM83" s="113" t="str">
        <f t="shared" si="29"/>
        <v>Y</v>
      </c>
      <c r="AN83" s="113">
        <f t="shared" si="30"/>
        <v>24</v>
      </c>
      <c r="AO83" s="113">
        <f t="shared" si="31"/>
        <v>25</v>
      </c>
      <c r="AP83" s="113">
        <f t="shared" si="32"/>
        <v>96</v>
      </c>
      <c r="AQ83" s="113">
        <f t="shared" si="33"/>
        <v>3</v>
      </c>
      <c r="AR83" s="113" t="str">
        <f t="shared" si="34"/>
        <v>Y</v>
      </c>
      <c r="AS83" s="113">
        <f t="shared" si="35"/>
        <v>20</v>
      </c>
      <c r="AT83" s="113">
        <f t="shared" si="36"/>
        <v>25</v>
      </c>
      <c r="AU83" s="113">
        <f t="shared" si="37"/>
        <v>80</v>
      </c>
      <c r="AV83" s="113">
        <f t="shared" si="38"/>
        <v>3</v>
      </c>
      <c r="AW83" s="113" t="str">
        <f t="shared" si="39"/>
        <v>Y</v>
      </c>
      <c r="AX83" s="113">
        <f t="shared" si="40"/>
        <v>24</v>
      </c>
      <c r="AY83" s="113">
        <f t="shared" si="41"/>
        <v>25</v>
      </c>
      <c r="AZ83" s="113">
        <f t="shared" si="42"/>
        <v>96</v>
      </c>
      <c r="BA83" s="113">
        <f t="shared" si="43"/>
        <v>3</v>
      </c>
      <c r="BB83" s="113" t="str">
        <f t="shared" si="44"/>
        <v>Y</v>
      </c>
      <c r="BC83" s="113">
        <f t="shared" si="45"/>
        <v>25</v>
      </c>
      <c r="BD83" s="113">
        <f t="shared" si="46"/>
        <v>25</v>
      </c>
      <c r="BE83" s="113">
        <f t="shared" si="47"/>
        <v>100</v>
      </c>
      <c r="BF83" s="113">
        <f t="shared" si="48"/>
        <v>3</v>
      </c>
      <c r="BG83" s="113" t="str">
        <f t="shared" si="49"/>
        <v>Y</v>
      </c>
    </row>
    <row r="84" spans="1:59" s="70" customFormat="1" x14ac:dyDescent="0.25">
      <c r="A84" s="233">
        <v>69</v>
      </c>
      <c r="B84" s="223">
        <v>2200820100065</v>
      </c>
      <c r="C84" s="217" t="s">
        <v>187</v>
      </c>
      <c r="D84" s="95">
        <v>5</v>
      </c>
      <c r="E84" s="95">
        <v>5</v>
      </c>
      <c r="F84" s="95">
        <v>5</v>
      </c>
      <c r="G84" s="95">
        <v>5</v>
      </c>
      <c r="H84" s="95">
        <v>5</v>
      </c>
      <c r="J84" s="95">
        <v>5</v>
      </c>
      <c r="K84" s="95">
        <v>5</v>
      </c>
      <c r="L84" s="95">
        <v>5</v>
      </c>
      <c r="M84" s="95">
        <v>5</v>
      </c>
      <c r="N84" s="95">
        <v>5</v>
      </c>
      <c r="P84" s="95">
        <v>5</v>
      </c>
      <c r="Q84" s="95">
        <v>5</v>
      </c>
      <c r="R84" s="95">
        <v>5</v>
      </c>
      <c r="S84" s="95">
        <v>5</v>
      </c>
      <c r="T84" s="95">
        <v>5</v>
      </c>
      <c r="V84" s="95">
        <v>5</v>
      </c>
      <c r="W84" s="95">
        <v>3</v>
      </c>
      <c r="X84" s="95">
        <v>5</v>
      </c>
      <c r="Y84" s="95">
        <v>5</v>
      </c>
      <c r="Z84" s="95">
        <v>5</v>
      </c>
      <c r="AB84" s="95">
        <v>5</v>
      </c>
      <c r="AC84" s="95">
        <v>5</v>
      </c>
      <c r="AD84" s="95">
        <v>5</v>
      </c>
      <c r="AE84" s="95">
        <v>5</v>
      </c>
      <c r="AF84" s="95">
        <v>5</v>
      </c>
      <c r="AI84" s="113">
        <f t="shared" si="25"/>
        <v>25</v>
      </c>
      <c r="AJ84" s="113">
        <f t="shared" si="26"/>
        <v>25</v>
      </c>
      <c r="AK84" s="113">
        <f t="shared" si="27"/>
        <v>100</v>
      </c>
      <c r="AL84" s="113">
        <f t="shared" si="28"/>
        <v>3</v>
      </c>
      <c r="AM84" s="113" t="str">
        <f t="shared" si="29"/>
        <v>Y</v>
      </c>
      <c r="AN84" s="113">
        <f t="shared" si="30"/>
        <v>23</v>
      </c>
      <c r="AO84" s="113">
        <f t="shared" si="31"/>
        <v>25</v>
      </c>
      <c r="AP84" s="113">
        <f t="shared" si="32"/>
        <v>92</v>
      </c>
      <c r="AQ84" s="113">
        <f t="shared" si="33"/>
        <v>3</v>
      </c>
      <c r="AR84" s="113" t="str">
        <f t="shared" si="34"/>
        <v>Y</v>
      </c>
      <c r="AS84" s="113">
        <f t="shared" si="35"/>
        <v>25</v>
      </c>
      <c r="AT84" s="113">
        <f t="shared" si="36"/>
        <v>25</v>
      </c>
      <c r="AU84" s="113">
        <f t="shared" si="37"/>
        <v>100</v>
      </c>
      <c r="AV84" s="113">
        <f t="shared" si="38"/>
        <v>3</v>
      </c>
      <c r="AW84" s="113" t="str">
        <f t="shared" si="39"/>
        <v>Y</v>
      </c>
      <c r="AX84" s="113">
        <f t="shared" si="40"/>
        <v>25</v>
      </c>
      <c r="AY84" s="113">
        <f t="shared" si="41"/>
        <v>25</v>
      </c>
      <c r="AZ84" s="113">
        <f t="shared" si="42"/>
        <v>100</v>
      </c>
      <c r="BA84" s="113">
        <f t="shared" si="43"/>
        <v>3</v>
      </c>
      <c r="BB84" s="113" t="str">
        <f t="shared" si="44"/>
        <v>Y</v>
      </c>
      <c r="BC84" s="113">
        <f t="shared" si="45"/>
        <v>25</v>
      </c>
      <c r="BD84" s="113">
        <f t="shared" si="46"/>
        <v>25</v>
      </c>
      <c r="BE84" s="113">
        <f t="shared" si="47"/>
        <v>100</v>
      </c>
      <c r="BF84" s="113">
        <f t="shared" si="48"/>
        <v>3</v>
      </c>
      <c r="BG84" s="113" t="str">
        <f t="shared" si="49"/>
        <v>Y</v>
      </c>
    </row>
    <row r="85" spans="1:59" s="70" customFormat="1" x14ac:dyDescent="0.25">
      <c r="A85" s="233">
        <v>70</v>
      </c>
      <c r="B85" s="224">
        <v>2200820100066</v>
      </c>
      <c r="C85" s="217" t="s">
        <v>188</v>
      </c>
      <c r="D85" s="95">
        <v>5</v>
      </c>
      <c r="E85" s="95">
        <v>4</v>
      </c>
      <c r="F85" s="95">
        <v>5</v>
      </c>
      <c r="G85" s="95">
        <v>5</v>
      </c>
      <c r="H85" s="95">
        <v>5</v>
      </c>
      <c r="J85" s="95">
        <v>5</v>
      </c>
      <c r="K85" s="95">
        <v>4</v>
      </c>
      <c r="L85" s="95">
        <v>5</v>
      </c>
      <c r="M85" s="95">
        <v>5</v>
      </c>
      <c r="N85" s="95">
        <v>5</v>
      </c>
      <c r="P85" s="95">
        <v>5</v>
      </c>
      <c r="Q85" s="95">
        <v>5</v>
      </c>
      <c r="R85" s="95">
        <v>5</v>
      </c>
      <c r="S85" s="95">
        <v>5</v>
      </c>
      <c r="T85" s="95">
        <v>5</v>
      </c>
      <c r="V85" s="95">
        <v>5</v>
      </c>
      <c r="W85" s="95">
        <v>5</v>
      </c>
      <c r="X85" s="95">
        <v>5</v>
      </c>
      <c r="Y85" s="95">
        <v>5</v>
      </c>
      <c r="Z85" s="95">
        <v>5</v>
      </c>
      <c r="AB85" s="95">
        <v>5</v>
      </c>
      <c r="AC85" s="95">
        <v>4</v>
      </c>
      <c r="AD85" s="95">
        <v>5</v>
      </c>
      <c r="AE85" s="95">
        <v>5</v>
      </c>
      <c r="AF85" s="95">
        <v>5</v>
      </c>
      <c r="AI85" s="113">
        <f t="shared" si="25"/>
        <v>25</v>
      </c>
      <c r="AJ85" s="113">
        <f t="shared" si="26"/>
        <v>25</v>
      </c>
      <c r="AK85" s="113">
        <f t="shared" si="27"/>
        <v>100</v>
      </c>
      <c r="AL85" s="113">
        <f t="shared" si="28"/>
        <v>3</v>
      </c>
      <c r="AM85" s="113" t="str">
        <f t="shared" si="29"/>
        <v>Y</v>
      </c>
      <c r="AN85" s="113">
        <f t="shared" si="30"/>
        <v>22</v>
      </c>
      <c r="AO85" s="113">
        <f t="shared" si="31"/>
        <v>25</v>
      </c>
      <c r="AP85" s="113">
        <f t="shared" si="32"/>
        <v>88</v>
      </c>
      <c r="AQ85" s="113">
        <f t="shared" si="33"/>
        <v>3</v>
      </c>
      <c r="AR85" s="113" t="str">
        <f t="shared" si="34"/>
        <v>Y</v>
      </c>
      <c r="AS85" s="113">
        <f t="shared" si="35"/>
        <v>25</v>
      </c>
      <c r="AT85" s="113">
        <f t="shared" si="36"/>
        <v>25</v>
      </c>
      <c r="AU85" s="113">
        <f t="shared" si="37"/>
        <v>100</v>
      </c>
      <c r="AV85" s="113">
        <f t="shared" si="38"/>
        <v>3</v>
      </c>
      <c r="AW85" s="113" t="str">
        <f t="shared" si="39"/>
        <v>Y</v>
      </c>
      <c r="AX85" s="113">
        <f t="shared" si="40"/>
        <v>25</v>
      </c>
      <c r="AY85" s="113">
        <f t="shared" si="41"/>
        <v>25</v>
      </c>
      <c r="AZ85" s="113">
        <f t="shared" si="42"/>
        <v>100</v>
      </c>
      <c r="BA85" s="113">
        <f t="shared" si="43"/>
        <v>3</v>
      </c>
      <c r="BB85" s="113" t="str">
        <f t="shared" si="44"/>
        <v>Y</v>
      </c>
      <c r="BC85" s="113">
        <f t="shared" si="45"/>
        <v>25</v>
      </c>
      <c r="BD85" s="113">
        <f t="shared" si="46"/>
        <v>25</v>
      </c>
      <c r="BE85" s="113">
        <f t="shared" si="47"/>
        <v>100</v>
      </c>
      <c r="BF85" s="113">
        <f t="shared" si="48"/>
        <v>3</v>
      </c>
      <c r="BG85" s="113" t="str">
        <f t="shared" si="49"/>
        <v>Y</v>
      </c>
    </row>
    <row r="86" spans="1:59" s="70" customFormat="1" x14ac:dyDescent="0.25">
      <c r="A86" s="233">
        <v>71</v>
      </c>
      <c r="B86" s="224">
        <v>2200820100067</v>
      </c>
      <c r="C86" s="217" t="s">
        <v>189</v>
      </c>
      <c r="D86" s="95">
        <v>5</v>
      </c>
      <c r="E86" s="95">
        <v>5</v>
      </c>
      <c r="F86" s="95">
        <v>4</v>
      </c>
      <c r="G86" s="95">
        <v>5</v>
      </c>
      <c r="H86" s="95">
        <v>5</v>
      </c>
      <c r="J86" s="95">
        <v>5</v>
      </c>
      <c r="K86" s="95">
        <v>5</v>
      </c>
      <c r="L86" s="95">
        <v>3</v>
      </c>
      <c r="M86" s="95">
        <v>5</v>
      </c>
      <c r="N86" s="95">
        <v>5</v>
      </c>
      <c r="P86" s="95">
        <v>5</v>
      </c>
      <c r="Q86" s="95">
        <v>5</v>
      </c>
      <c r="R86" s="95">
        <v>3</v>
      </c>
      <c r="S86" s="95">
        <v>5</v>
      </c>
      <c r="T86" s="95">
        <v>5</v>
      </c>
      <c r="V86" s="95">
        <v>5</v>
      </c>
      <c r="W86" s="95">
        <v>5</v>
      </c>
      <c r="X86" s="95">
        <v>5</v>
      </c>
      <c r="Y86" s="95">
        <v>5</v>
      </c>
      <c r="Z86" s="95">
        <v>5</v>
      </c>
      <c r="AB86" s="95">
        <v>5</v>
      </c>
      <c r="AC86" s="95">
        <v>5</v>
      </c>
      <c r="AD86" s="95">
        <v>5</v>
      </c>
      <c r="AE86" s="95">
        <v>5</v>
      </c>
      <c r="AF86" s="95">
        <v>5</v>
      </c>
      <c r="AI86" s="113">
        <f t="shared" si="25"/>
        <v>25</v>
      </c>
      <c r="AJ86" s="113">
        <f t="shared" si="26"/>
        <v>25</v>
      </c>
      <c r="AK86" s="113">
        <f t="shared" si="27"/>
        <v>100</v>
      </c>
      <c r="AL86" s="113">
        <f t="shared" si="28"/>
        <v>3</v>
      </c>
      <c r="AM86" s="113" t="str">
        <f t="shared" si="29"/>
        <v>Y</v>
      </c>
      <c r="AN86" s="113">
        <f t="shared" si="30"/>
        <v>25</v>
      </c>
      <c r="AO86" s="113">
        <f t="shared" si="31"/>
        <v>25</v>
      </c>
      <c r="AP86" s="113">
        <f t="shared" si="32"/>
        <v>100</v>
      </c>
      <c r="AQ86" s="113">
        <f t="shared" si="33"/>
        <v>3</v>
      </c>
      <c r="AR86" s="113" t="str">
        <f t="shared" si="34"/>
        <v>Y</v>
      </c>
      <c r="AS86" s="113">
        <f t="shared" si="35"/>
        <v>20</v>
      </c>
      <c r="AT86" s="113">
        <f t="shared" si="36"/>
        <v>25</v>
      </c>
      <c r="AU86" s="113">
        <f t="shared" si="37"/>
        <v>80</v>
      </c>
      <c r="AV86" s="113">
        <f t="shared" si="38"/>
        <v>3</v>
      </c>
      <c r="AW86" s="113" t="str">
        <f t="shared" si="39"/>
        <v>Y</v>
      </c>
      <c r="AX86" s="113">
        <f t="shared" si="40"/>
        <v>25</v>
      </c>
      <c r="AY86" s="113">
        <f t="shared" si="41"/>
        <v>25</v>
      </c>
      <c r="AZ86" s="113">
        <f t="shared" si="42"/>
        <v>100</v>
      </c>
      <c r="BA86" s="113">
        <f t="shared" si="43"/>
        <v>3</v>
      </c>
      <c r="BB86" s="113" t="str">
        <f t="shared" si="44"/>
        <v>Y</v>
      </c>
      <c r="BC86" s="113">
        <f t="shared" si="45"/>
        <v>25</v>
      </c>
      <c r="BD86" s="113">
        <f t="shared" si="46"/>
        <v>25</v>
      </c>
      <c r="BE86" s="113">
        <f t="shared" si="47"/>
        <v>100</v>
      </c>
      <c r="BF86" s="113">
        <f t="shared" si="48"/>
        <v>3</v>
      </c>
      <c r="BG86" s="113" t="str">
        <f t="shared" si="49"/>
        <v>Y</v>
      </c>
    </row>
    <row r="87" spans="1:59" s="70" customFormat="1" x14ac:dyDescent="0.25">
      <c r="A87" s="233">
        <v>72</v>
      </c>
      <c r="B87" s="224">
        <v>2200820100068</v>
      </c>
      <c r="C87" s="217" t="s">
        <v>190</v>
      </c>
      <c r="D87" s="95">
        <v>5</v>
      </c>
      <c r="E87" s="95">
        <v>5</v>
      </c>
      <c r="F87" s="95">
        <v>4</v>
      </c>
      <c r="G87" s="95">
        <v>5</v>
      </c>
      <c r="H87" s="95">
        <v>5</v>
      </c>
      <c r="J87" s="95">
        <v>5</v>
      </c>
      <c r="K87" s="95">
        <v>5</v>
      </c>
      <c r="L87" s="95">
        <v>4</v>
      </c>
      <c r="M87" s="95">
        <v>5</v>
      </c>
      <c r="N87" s="95">
        <v>5</v>
      </c>
      <c r="P87" s="95">
        <v>5</v>
      </c>
      <c r="Q87" s="95">
        <v>5</v>
      </c>
      <c r="R87" s="95">
        <v>4</v>
      </c>
      <c r="S87" s="95">
        <v>5</v>
      </c>
      <c r="T87" s="95">
        <v>5</v>
      </c>
      <c r="V87" s="95">
        <v>5</v>
      </c>
      <c r="W87" s="95">
        <v>5</v>
      </c>
      <c r="X87" s="95">
        <v>5</v>
      </c>
      <c r="Y87" s="95">
        <v>5</v>
      </c>
      <c r="Z87" s="95">
        <v>5</v>
      </c>
      <c r="AB87" s="95">
        <v>5</v>
      </c>
      <c r="AC87" s="95">
        <v>5</v>
      </c>
      <c r="AD87" s="95">
        <v>5</v>
      </c>
      <c r="AE87" s="95">
        <v>5</v>
      </c>
      <c r="AF87" s="95">
        <v>5</v>
      </c>
      <c r="AI87" s="113">
        <f t="shared" si="25"/>
        <v>25</v>
      </c>
      <c r="AJ87" s="113">
        <f t="shared" si="26"/>
        <v>25</v>
      </c>
      <c r="AK87" s="113">
        <f t="shared" si="27"/>
        <v>100</v>
      </c>
      <c r="AL87" s="113">
        <f t="shared" si="28"/>
        <v>3</v>
      </c>
      <c r="AM87" s="113" t="str">
        <f t="shared" si="29"/>
        <v>Y</v>
      </c>
      <c r="AN87" s="113">
        <f t="shared" si="30"/>
        <v>25</v>
      </c>
      <c r="AO87" s="113">
        <f t="shared" si="31"/>
        <v>25</v>
      </c>
      <c r="AP87" s="113">
        <f t="shared" si="32"/>
        <v>100</v>
      </c>
      <c r="AQ87" s="113">
        <f t="shared" si="33"/>
        <v>3</v>
      </c>
      <c r="AR87" s="113" t="str">
        <f t="shared" si="34"/>
        <v>Y</v>
      </c>
      <c r="AS87" s="113">
        <f t="shared" si="35"/>
        <v>22</v>
      </c>
      <c r="AT87" s="113">
        <f t="shared" si="36"/>
        <v>25</v>
      </c>
      <c r="AU87" s="113">
        <f t="shared" si="37"/>
        <v>88</v>
      </c>
      <c r="AV87" s="113">
        <f t="shared" si="38"/>
        <v>3</v>
      </c>
      <c r="AW87" s="113" t="str">
        <f t="shared" si="39"/>
        <v>Y</v>
      </c>
      <c r="AX87" s="113">
        <f t="shared" si="40"/>
        <v>25</v>
      </c>
      <c r="AY87" s="113">
        <f t="shared" si="41"/>
        <v>25</v>
      </c>
      <c r="AZ87" s="113">
        <f t="shared" si="42"/>
        <v>100</v>
      </c>
      <c r="BA87" s="113">
        <f t="shared" si="43"/>
        <v>3</v>
      </c>
      <c r="BB87" s="113" t="str">
        <f t="shared" si="44"/>
        <v>Y</v>
      </c>
      <c r="BC87" s="113">
        <f t="shared" si="45"/>
        <v>25</v>
      </c>
      <c r="BD87" s="113">
        <f t="shared" si="46"/>
        <v>25</v>
      </c>
      <c r="BE87" s="113">
        <f t="shared" si="47"/>
        <v>100</v>
      </c>
      <c r="BF87" s="113">
        <f t="shared" si="48"/>
        <v>3</v>
      </c>
      <c r="BG87" s="113" t="str">
        <f t="shared" si="49"/>
        <v>Y</v>
      </c>
    </row>
    <row r="88" spans="1:59" s="70" customFormat="1" x14ac:dyDescent="0.25">
      <c r="A88" s="233">
        <v>73</v>
      </c>
      <c r="B88" s="224">
        <v>2200820100069</v>
      </c>
      <c r="C88" s="217" t="s">
        <v>191</v>
      </c>
      <c r="D88" s="95">
        <v>5</v>
      </c>
      <c r="E88" s="95">
        <v>5</v>
      </c>
      <c r="F88" s="95">
        <v>5</v>
      </c>
      <c r="G88" s="95">
        <v>5</v>
      </c>
      <c r="H88" s="95">
        <v>5</v>
      </c>
      <c r="J88" s="95">
        <v>5</v>
      </c>
      <c r="K88" s="95">
        <v>5</v>
      </c>
      <c r="L88" s="95">
        <v>4</v>
      </c>
      <c r="M88" s="95">
        <v>5</v>
      </c>
      <c r="N88" s="95">
        <v>5</v>
      </c>
      <c r="P88" s="95">
        <v>5</v>
      </c>
      <c r="Q88" s="95">
        <v>5</v>
      </c>
      <c r="R88" s="95">
        <v>4</v>
      </c>
      <c r="S88" s="95">
        <v>5</v>
      </c>
      <c r="T88" s="95">
        <v>5</v>
      </c>
      <c r="V88" s="95">
        <v>5</v>
      </c>
      <c r="W88" s="95">
        <v>4</v>
      </c>
      <c r="X88" s="95">
        <v>5</v>
      </c>
      <c r="Y88" s="95">
        <v>5</v>
      </c>
      <c r="Z88" s="95">
        <v>5</v>
      </c>
      <c r="AB88" s="95">
        <v>5</v>
      </c>
      <c r="AC88" s="95">
        <v>5</v>
      </c>
      <c r="AD88" s="95">
        <v>5</v>
      </c>
      <c r="AE88" s="95">
        <v>5</v>
      </c>
      <c r="AF88" s="95">
        <v>5</v>
      </c>
      <c r="AI88" s="113">
        <f t="shared" si="25"/>
        <v>25</v>
      </c>
      <c r="AJ88" s="113">
        <f t="shared" si="26"/>
        <v>25</v>
      </c>
      <c r="AK88" s="113">
        <f t="shared" si="27"/>
        <v>100</v>
      </c>
      <c r="AL88" s="113">
        <f t="shared" si="28"/>
        <v>3</v>
      </c>
      <c r="AM88" s="113" t="str">
        <f t="shared" si="29"/>
        <v>Y</v>
      </c>
      <c r="AN88" s="113">
        <f t="shared" si="30"/>
        <v>24</v>
      </c>
      <c r="AO88" s="113">
        <f t="shared" si="31"/>
        <v>25</v>
      </c>
      <c r="AP88" s="113">
        <f t="shared" si="32"/>
        <v>96</v>
      </c>
      <c r="AQ88" s="113">
        <f t="shared" si="33"/>
        <v>3</v>
      </c>
      <c r="AR88" s="113" t="str">
        <f t="shared" si="34"/>
        <v>Y</v>
      </c>
      <c r="AS88" s="113">
        <f t="shared" si="35"/>
        <v>23</v>
      </c>
      <c r="AT88" s="113">
        <f t="shared" si="36"/>
        <v>25</v>
      </c>
      <c r="AU88" s="113">
        <f t="shared" si="37"/>
        <v>92</v>
      </c>
      <c r="AV88" s="113">
        <f t="shared" si="38"/>
        <v>3</v>
      </c>
      <c r="AW88" s="113" t="str">
        <f t="shared" si="39"/>
        <v>Y</v>
      </c>
      <c r="AX88" s="113">
        <f t="shared" si="40"/>
        <v>25</v>
      </c>
      <c r="AY88" s="113">
        <f t="shared" si="41"/>
        <v>25</v>
      </c>
      <c r="AZ88" s="113">
        <f t="shared" si="42"/>
        <v>100</v>
      </c>
      <c r="BA88" s="113">
        <f t="shared" si="43"/>
        <v>3</v>
      </c>
      <c r="BB88" s="113" t="str">
        <f t="shared" si="44"/>
        <v>Y</v>
      </c>
      <c r="BC88" s="113">
        <f t="shared" si="45"/>
        <v>25</v>
      </c>
      <c r="BD88" s="113">
        <f t="shared" si="46"/>
        <v>25</v>
      </c>
      <c r="BE88" s="113">
        <f t="shared" si="47"/>
        <v>100</v>
      </c>
      <c r="BF88" s="113">
        <f t="shared" si="48"/>
        <v>3</v>
      </c>
      <c r="BG88" s="113" t="str">
        <f t="shared" si="49"/>
        <v>Y</v>
      </c>
    </row>
    <row r="89" spans="1:59" s="70" customFormat="1" x14ac:dyDescent="0.25">
      <c r="A89" s="233">
        <v>74</v>
      </c>
      <c r="B89" s="224">
        <v>2200820100070</v>
      </c>
      <c r="C89" s="217" t="s">
        <v>192</v>
      </c>
      <c r="D89" s="95">
        <v>5</v>
      </c>
      <c r="E89" s="95">
        <v>5</v>
      </c>
      <c r="F89" s="95">
        <v>5</v>
      </c>
      <c r="G89" s="95">
        <v>5</v>
      </c>
      <c r="H89" s="95">
        <v>5</v>
      </c>
      <c r="J89" s="95">
        <v>5</v>
      </c>
      <c r="K89" s="95">
        <v>4</v>
      </c>
      <c r="L89" s="95">
        <v>5</v>
      </c>
      <c r="M89" s="95">
        <v>5</v>
      </c>
      <c r="N89" s="95">
        <v>5</v>
      </c>
      <c r="P89" s="95">
        <v>5</v>
      </c>
      <c r="Q89" s="95">
        <v>5</v>
      </c>
      <c r="R89" s="95">
        <v>5</v>
      </c>
      <c r="S89" s="95">
        <v>5</v>
      </c>
      <c r="T89" s="95">
        <v>5</v>
      </c>
      <c r="V89" s="95">
        <v>5</v>
      </c>
      <c r="W89" s="95">
        <v>5</v>
      </c>
      <c r="X89" s="95">
        <v>5</v>
      </c>
      <c r="Y89" s="95">
        <v>5</v>
      </c>
      <c r="Z89" s="95">
        <v>5</v>
      </c>
      <c r="AB89" s="95">
        <v>5</v>
      </c>
      <c r="AC89" s="95">
        <v>5</v>
      </c>
      <c r="AD89" s="95">
        <v>5</v>
      </c>
      <c r="AE89" s="95">
        <v>5</v>
      </c>
      <c r="AF89" s="95">
        <v>5</v>
      </c>
      <c r="AI89" s="113">
        <f t="shared" si="25"/>
        <v>25</v>
      </c>
      <c r="AJ89" s="113">
        <f t="shared" si="26"/>
        <v>25</v>
      </c>
      <c r="AK89" s="113">
        <f t="shared" si="27"/>
        <v>100</v>
      </c>
      <c r="AL89" s="113">
        <f t="shared" si="28"/>
        <v>3</v>
      </c>
      <c r="AM89" s="113" t="str">
        <f t="shared" si="29"/>
        <v>Y</v>
      </c>
      <c r="AN89" s="113">
        <f t="shared" si="30"/>
        <v>24</v>
      </c>
      <c r="AO89" s="113">
        <f t="shared" si="31"/>
        <v>25</v>
      </c>
      <c r="AP89" s="113">
        <f t="shared" si="32"/>
        <v>96</v>
      </c>
      <c r="AQ89" s="113">
        <f t="shared" si="33"/>
        <v>3</v>
      </c>
      <c r="AR89" s="113" t="str">
        <f t="shared" si="34"/>
        <v>Y</v>
      </c>
      <c r="AS89" s="113">
        <f t="shared" si="35"/>
        <v>25</v>
      </c>
      <c r="AT89" s="113">
        <f t="shared" si="36"/>
        <v>25</v>
      </c>
      <c r="AU89" s="113">
        <f t="shared" si="37"/>
        <v>100</v>
      </c>
      <c r="AV89" s="113">
        <f t="shared" si="38"/>
        <v>3</v>
      </c>
      <c r="AW89" s="113" t="str">
        <f t="shared" si="39"/>
        <v>Y</v>
      </c>
      <c r="AX89" s="113">
        <f t="shared" si="40"/>
        <v>25</v>
      </c>
      <c r="AY89" s="113">
        <f t="shared" si="41"/>
        <v>25</v>
      </c>
      <c r="AZ89" s="113">
        <f t="shared" si="42"/>
        <v>100</v>
      </c>
      <c r="BA89" s="113">
        <f t="shared" si="43"/>
        <v>3</v>
      </c>
      <c r="BB89" s="113" t="str">
        <f t="shared" si="44"/>
        <v>Y</v>
      </c>
      <c r="BC89" s="113">
        <f t="shared" si="45"/>
        <v>25</v>
      </c>
      <c r="BD89" s="113">
        <f t="shared" si="46"/>
        <v>25</v>
      </c>
      <c r="BE89" s="113">
        <f t="shared" si="47"/>
        <v>100</v>
      </c>
      <c r="BF89" s="113">
        <f t="shared" si="48"/>
        <v>3</v>
      </c>
      <c r="BG89" s="113" t="str">
        <f t="shared" si="49"/>
        <v>Y</v>
      </c>
    </row>
    <row r="90" spans="1:59" s="70" customFormat="1" x14ac:dyDescent="0.25">
      <c r="A90" s="233">
        <v>75</v>
      </c>
      <c r="B90" s="224">
        <v>2200820100071</v>
      </c>
      <c r="C90" s="217" t="s">
        <v>193</v>
      </c>
      <c r="D90" s="95">
        <v>5</v>
      </c>
      <c r="E90" s="95">
        <v>5</v>
      </c>
      <c r="F90" s="95">
        <v>3</v>
      </c>
      <c r="G90" s="95">
        <v>5</v>
      </c>
      <c r="H90" s="95">
        <v>5</v>
      </c>
      <c r="J90" s="95">
        <v>5</v>
      </c>
      <c r="K90" s="95">
        <v>3</v>
      </c>
      <c r="L90" s="95">
        <v>3</v>
      </c>
      <c r="M90" s="95">
        <v>5</v>
      </c>
      <c r="N90" s="95">
        <v>5</v>
      </c>
      <c r="P90" s="95">
        <v>5</v>
      </c>
      <c r="Q90" s="95">
        <v>5</v>
      </c>
      <c r="R90" s="95">
        <v>3</v>
      </c>
      <c r="S90" s="95">
        <v>5</v>
      </c>
      <c r="T90" s="95">
        <v>5</v>
      </c>
      <c r="V90" s="95">
        <v>5</v>
      </c>
      <c r="W90" s="95">
        <v>5</v>
      </c>
      <c r="X90" s="95">
        <v>5</v>
      </c>
      <c r="Y90" s="95">
        <v>5</v>
      </c>
      <c r="Z90" s="95">
        <v>5</v>
      </c>
      <c r="AB90" s="95">
        <v>5</v>
      </c>
      <c r="AC90" s="95">
        <v>5</v>
      </c>
      <c r="AD90" s="95">
        <v>5</v>
      </c>
      <c r="AE90" s="95">
        <v>5</v>
      </c>
      <c r="AF90" s="95">
        <v>5</v>
      </c>
      <c r="AI90" s="113">
        <f t="shared" si="25"/>
        <v>25</v>
      </c>
      <c r="AJ90" s="113">
        <f t="shared" si="26"/>
        <v>25</v>
      </c>
      <c r="AK90" s="113">
        <f t="shared" si="27"/>
        <v>100</v>
      </c>
      <c r="AL90" s="113">
        <f t="shared" si="28"/>
        <v>3</v>
      </c>
      <c r="AM90" s="113" t="str">
        <f t="shared" si="29"/>
        <v>Y</v>
      </c>
      <c r="AN90" s="113">
        <f t="shared" si="30"/>
        <v>23</v>
      </c>
      <c r="AO90" s="113">
        <f t="shared" si="31"/>
        <v>25</v>
      </c>
      <c r="AP90" s="113">
        <f t="shared" si="32"/>
        <v>92</v>
      </c>
      <c r="AQ90" s="113">
        <f t="shared" si="33"/>
        <v>3</v>
      </c>
      <c r="AR90" s="113" t="str">
        <f t="shared" si="34"/>
        <v>Y</v>
      </c>
      <c r="AS90" s="113">
        <f t="shared" si="35"/>
        <v>19</v>
      </c>
      <c r="AT90" s="113">
        <f t="shared" si="36"/>
        <v>25</v>
      </c>
      <c r="AU90" s="113">
        <f t="shared" si="37"/>
        <v>76</v>
      </c>
      <c r="AV90" s="113">
        <f t="shared" si="38"/>
        <v>3</v>
      </c>
      <c r="AW90" s="113" t="str">
        <f t="shared" si="39"/>
        <v>Y</v>
      </c>
      <c r="AX90" s="113">
        <f t="shared" si="40"/>
        <v>25</v>
      </c>
      <c r="AY90" s="113">
        <f t="shared" si="41"/>
        <v>25</v>
      </c>
      <c r="AZ90" s="113">
        <f t="shared" si="42"/>
        <v>100</v>
      </c>
      <c r="BA90" s="113">
        <f t="shared" si="43"/>
        <v>3</v>
      </c>
      <c r="BB90" s="113" t="str">
        <f t="shared" si="44"/>
        <v>Y</v>
      </c>
      <c r="BC90" s="113">
        <f t="shared" si="45"/>
        <v>25</v>
      </c>
      <c r="BD90" s="113">
        <f t="shared" si="46"/>
        <v>25</v>
      </c>
      <c r="BE90" s="113">
        <f t="shared" si="47"/>
        <v>100</v>
      </c>
      <c r="BF90" s="113">
        <f t="shared" si="48"/>
        <v>3</v>
      </c>
      <c r="BG90" s="113" t="str">
        <f t="shared" si="49"/>
        <v>Y</v>
      </c>
    </row>
    <row r="91" spans="1:59" s="70" customFormat="1" x14ac:dyDescent="0.25">
      <c r="A91" s="233">
        <v>76</v>
      </c>
      <c r="B91" s="224">
        <v>2200820100072</v>
      </c>
      <c r="C91" s="217" t="s">
        <v>194</v>
      </c>
      <c r="D91" s="95">
        <v>5</v>
      </c>
      <c r="E91" s="95">
        <v>5</v>
      </c>
      <c r="F91" s="95">
        <v>4</v>
      </c>
      <c r="G91" s="95">
        <v>5</v>
      </c>
      <c r="H91" s="95">
        <v>5</v>
      </c>
      <c r="J91" s="95">
        <v>5</v>
      </c>
      <c r="K91" s="95">
        <v>5</v>
      </c>
      <c r="L91" s="95">
        <v>5</v>
      </c>
      <c r="M91" s="95">
        <v>2</v>
      </c>
      <c r="N91" s="95">
        <v>5</v>
      </c>
      <c r="P91" s="95">
        <v>5</v>
      </c>
      <c r="Q91" s="95">
        <v>5</v>
      </c>
      <c r="R91" s="95">
        <v>5</v>
      </c>
      <c r="S91" s="95">
        <v>5</v>
      </c>
      <c r="T91" s="95">
        <v>5</v>
      </c>
      <c r="V91" s="95">
        <v>5</v>
      </c>
      <c r="W91" s="95">
        <v>5</v>
      </c>
      <c r="X91" s="95">
        <v>5</v>
      </c>
      <c r="Y91" s="95">
        <v>5</v>
      </c>
      <c r="Z91" s="95">
        <v>5</v>
      </c>
      <c r="AB91" s="95">
        <v>5</v>
      </c>
      <c r="AC91" s="95">
        <v>5</v>
      </c>
      <c r="AD91" s="95">
        <v>5</v>
      </c>
      <c r="AE91" s="95">
        <v>5</v>
      </c>
      <c r="AF91" s="95">
        <v>5</v>
      </c>
      <c r="AI91" s="113">
        <f t="shared" si="25"/>
        <v>25</v>
      </c>
      <c r="AJ91" s="113">
        <f t="shared" si="26"/>
        <v>25</v>
      </c>
      <c r="AK91" s="113">
        <f t="shared" si="27"/>
        <v>100</v>
      </c>
      <c r="AL91" s="113">
        <f t="shared" si="28"/>
        <v>3</v>
      </c>
      <c r="AM91" s="113" t="str">
        <f t="shared" si="29"/>
        <v>Y</v>
      </c>
      <c r="AN91" s="113">
        <f t="shared" si="30"/>
        <v>25</v>
      </c>
      <c r="AO91" s="113">
        <f t="shared" si="31"/>
        <v>25</v>
      </c>
      <c r="AP91" s="113">
        <f t="shared" si="32"/>
        <v>100</v>
      </c>
      <c r="AQ91" s="113">
        <f t="shared" si="33"/>
        <v>3</v>
      </c>
      <c r="AR91" s="113" t="str">
        <f t="shared" si="34"/>
        <v>Y</v>
      </c>
      <c r="AS91" s="113">
        <f t="shared" si="35"/>
        <v>24</v>
      </c>
      <c r="AT91" s="113">
        <f t="shared" si="36"/>
        <v>25</v>
      </c>
      <c r="AU91" s="113">
        <f t="shared" si="37"/>
        <v>96</v>
      </c>
      <c r="AV91" s="113">
        <f t="shared" si="38"/>
        <v>3</v>
      </c>
      <c r="AW91" s="113" t="str">
        <f t="shared" si="39"/>
        <v>Y</v>
      </c>
      <c r="AX91" s="113">
        <f t="shared" si="40"/>
        <v>22</v>
      </c>
      <c r="AY91" s="113">
        <f t="shared" si="41"/>
        <v>25</v>
      </c>
      <c r="AZ91" s="113">
        <f t="shared" si="42"/>
        <v>88</v>
      </c>
      <c r="BA91" s="113">
        <f t="shared" si="43"/>
        <v>3</v>
      </c>
      <c r="BB91" s="113" t="str">
        <f t="shared" si="44"/>
        <v>Y</v>
      </c>
      <c r="BC91" s="113">
        <f t="shared" si="45"/>
        <v>25</v>
      </c>
      <c r="BD91" s="113">
        <f t="shared" si="46"/>
        <v>25</v>
      </c>
      <c r="BE91" s="113">
        <f t="shared" si="47"/>
        <v>100</v>
      </c>
      <c r="BF91" s="113">
        <f t="shared" si="48"/>
        <v>3</v>
      </c>
      <c r="BG91" s="113" t="str">
        <f t="shared" si="49"/>
        <v>Y</v>
      </c>
    </row>
    <row r="92" spans="1:59" s="70" customFormat="1" x14ac:dyDescent="0.25">
      <c r="A92" s="233">
        <v>77</v>
      </c>
      <c r="B92" s="224">
        <v>2200820100073</v>
      </c>
      <c r="C92" s="217" t="s">
        <v>195</v>
      </c>
      <c r="D92" s="95">
        <v>5</v>
      </c>
      <c r="E92" s="95">
        <v>5</v>
      </c>
      <c r="F92" s="95">
        <v>4</v>
      </c>
      <c r="G92" s="95">
        <v>5</v>
      </c>
      <c r="H92" s="95">
        <v>5</v>
      </c>
      <c r="J92" s="95">
        <v>5</v>
      </c>
      <c r="K92" s="95">
        <v>5</v>
      </c>
      <c r="L92" s="95">
        <v>5</v>
      </c>
      <c r="M92" s="95">
        <v>5</v>
      </c>
      <c r="N92" s="95">
        <v>5</v>
      </c>
      <c r="P92" s="95">
        <v>5</v>
      </c>
      <c r="Q92" s="95">
        <v>5</v>
      </c>
      <c r="R92" s="95">
        <v>5</v>
      </c>
      <c r="S92" s="95">
        <v>5</v>
      </c>
      <c r="T92" s="95">
        <v>5</v>
      </c>
      <c r="V92" s="95">
        <v>5</v>
      </c>
      <c r="W92" s="95">
        <v>5</v>
      </c>
      <c r="X92" s="95">
        <v>5</v>
      </c>
      <c r="Y92" s="95">
        <v>5</v>
      </c>
      <c r="Z92" s="95">
        <v>5</v>
      </c>
      <c r="AB92" s="95">
        <v>5</v>
      </c>
      <c r="AC92" s="95">
        <v>5</v>
      </c>
      <c r="AD92" s="95">
        <v>5</v>
      </c>
      <c r="AE92" s="95">
        <v>5</v>
      </c>
      <c r="AF92" s="95">
        <v>5</v>
      </c>
      <c r="AI92" s="113">
        <f t="shared" si="25"/>
        <v>25</v>
      </c>
      <c r="AJ92" s="113">
        <f t="shared" si="26"/>
        <v>25</v>
      </c>
      <c r="AK92" s="113">
        <f t="shared" si="27"/>
        <v>100</v>
      </c>
      <c r="AL92" s="113">
        <f t="shared" si="28"/>
        <v>3</v>
      </c>
      <c r="AM92" s="113" t="str">
        <f t="shared" si="29"/>
        <v>Y</v>
      </c>
      <c r="AN92" s="113">
        <f t="shared" si="30"/>
        <v>25</v>
      </c>
      <c r="AO92" s="113">
        <f t="shared" si="31"/>
        <v>25</v>
      </c>
      <c r="AP92" s="113">
        <f t="shared" si="32"/>
        <v>100</v>
      </c>
      <c r="AQ92" s="113">
        <f t="shared" si="33"/>
        <v>3</v>
      </c>
      <c r="AR92" s="113" t="str">
        <f t="shared" si="34"/>
        <v>Y</v>
      </c>
      <c r="AS92" s="113">
        <f t="shared" si="35"/>
        <v>24</v>
      </c>
      <c r="AT92" s="113">
        <f t="shared" si="36"/>
        <v>25</v>
      </c>
      <c r="AU92" s="113">
        <f t="shared" si="37"/>
        <v>96</v>
      </c>
      <c r="AV92" s="113">
        <f t="shared" si="38"/>
        <v>3</v>
      </c>
      <c r="AW92" s="113" t="str">
        <f t="shared" si="39"/>
        <v>Y</v>
      </c>
      <c r="AX92" s="113">
        <f t="shared" si="40"/>
        <v>25</v>
      </c>
      <c r="AY92" s="113">
        <f t="shared" si="41"/>
        <v>25</v>
      </c>
      <c r="AZ92" s="113">
        <f t="shared" si="42"/>
        <v>100</v>
      </c>
      <c r="BA92" s="113">
        <f t="shared" si="43"/>
        <v>3</v>
      </c>
      <c r="BB92" s="113" t="str">
        <f t="shared" si="44"/>
        <v>Y</v>
      </c>
      <c r="BC92" s="113">
        <f t="shared" si="45"/>
        <v>25</v>
      </c>
      <c r="BD92" s="113">
        <f t="shared" si="46"/>
        <v>25</v>
      </c>
      <c r="BE92" s="113">
        <f t="shared" si="47"/>
        <v>100</v>
      </c>
      <c r="BF92" s="113">
        <f t="shared" si="48"/>
        <v>3</v>
      </c>
      <c r="BG92" s="113" t="str">
        <f t="shared" si="49"/>
        <v>Y</v>
      </c>
    </row>
    <row r="93" spans="1:59" s="70" customFormat="1" x14ac:dyDescent="0.25">
      <c r="A93" s="233">
        <v>78</v>
      </c>
      <c r="B93" s="224">
        <v>2200820100074</v>
      </c>
      <c r="C93" s="217" t="s">
        <v>196</v>
      </c>
      <c r="D93" s="95">
        <v>5</v>
      </c>
      <c r="E93" s="95">
        <v>5</v>
      </c>
      <c r="F93" s="95">
        <v>5</v>
      </c>
      <c r="G93" s="95">
        <v>5</v>
      </c>
      <c r="H93" s="95">
        <v>5</v>
      </c>
      <c r="J93" s="95">
        <v>5</v>
      </c>
      <c r="K93" s="95">
        <v>5</v>
      </c>
      <c r="L93" s="95">
        <v>5</v>
      </c>
      <c r="M93" s="95">
        <v>5</v>
      </c>
      <c r="N93" s="95">
        <v>5</v>
      </c>
      <c r="P93" s="95">
        <v>5</v>
      </c>
      <c r="Q93" s="95">
        <v>5</v>
      </c>
      <c r="R93" s="95">
        <v>5</v>
      </c>
      <c r="S93" s="95">
        <v>5</v>
      </c>
      <c r="T93" s="95">
        <v>5</v>
      </c>
      <c r="V93" s="95">
        <v>5</v>
      </c>
      <c r="W93" s="95">
        <v>5</v>
      </c>
      <c r="X93" s="95">
        <v>5</v>
      </c>
      <c r="Y93" s="95">
        <v>5</v>
      </c>
      <c r="Z93" s="95">
        <v>5</v>
      </c>
      <c r="AB93" s="95">
        <v>5</v>
      </c>
      <c r="AC93" s="95">
        <v>5</v>
      </c>
      <c r="AD93" s="95">
        <v>5</v>
      </c>
      <c r="AE93" s="95">
        <v>5</v>
      </c>
      <c r="AF93" s="95">
        <v>5</v>
      </c>
      <c r="AI93" s="113">
        <f t="shared" si="25"/>
        <v>25</v>
      </c>
      <c r="AJ93" s="113">
        <f t="shared" si="26"/>
        <v>25</v>
      </c>
      <c r="AK93" s="113">
        <f t="shared" si="27"/>
        <v>100</v>
      </c>
      <c r="AL93" s="113">
        <f t="shared" si="28"/>
        <v>3</v>
      </c>
      <c r="AM93" s="113" t="str">
        <f t="shared" si="29"/>
        <v>Y</v>
      </c>
      <c r="AN93" s="113">
        <f t="shared" si="30"/>
        <v>25</v>
      </c>
      <c r="AO93" s="113">
        <f t="shared" si="31"/>
        <v>25</v>
      </c>
      <c r="AP93" s="113">
        <f t="shared" si="32"/>
        <v>100</v>
      </c>
      <c r="AQ93" s="113">
        <f t="shared" si="33"/>
        <v>3</v>
      </c>
      <c r="AR93" s="113" t="str">
        <f t="shared" si="34"/>
        <v>Y</v>
      </c>
      <c r="AS93" s="113">
        <f t="shared" si="35"/>
        <v>25</v>
      </c>
      <c r="AT93" s="113">
        <f t="shared" si="36"/>
        <v>25</v>
      </c>
      <c r="AU93" s="113">
        <f t="shared" si="37"/>
        <v>100</v>
      </c>
      <c r="AV93" s="113">
        <f t="shared" si="38"/>
        <v>3</v>
      </c>
      <c r="AW93" s="113" t="str">
        <f t="shared" si="39"/>
        <v>Y</v>
      </c>
      <c r="AX93" s="113">
        <f t="shared" si="40"/>
        <v>25</v>
      </c>
      <c r="AY93" s="113">
        <f t="shared" si="41"/>
        <v>25</v>
      </c>
      <c r="AZ93" s="113">
        <f t="shared" si="42"/>
        <v>100</v>
      </c>
      <c r="BA93" s="113">
        <f t="shared" si="43"/>
        <v>3</v>
      </c>
      <c r="BB93" s="113" t="str">
        <f t="shared" si="44"/>
        <v>Y</v>
      </c>
      <c r="BC93" s="113">
        <f t="shared" si="45"/>
        <v>25</v>
      </c>
      <c r="BD93" s="113">
        <f t="shared" si="46"/>
        <v>25</v>
      </c>
      <c r="BE93" s="113">
        <f t="shared" si="47"/>
        <v>100</v>
      </c>
      <c r="BF93" s="113">
        <f t="shared" si="48"/>
        <v>3</v>
      </c>
      <c r="BG93" s="113" t="str">
        <f t="shared" si="49"/>
        <v>Y</v>
      </c>
    </row>
    <row r="94" spans="1:59" s="70" customFormat="1" x14ac:dyDescent="0.25">
      <c r="A94" s="233">
        <v>79</v>
      </c>
      <c r="B94" s="224">
        <v>2200820100075</v>
      </c>
      <c r="C94" s="217" t="s">
        <v>197</v>
      </c>
      <c r="D94" s="95">
        <v>5</v>
      </c>
      <c r="E94" s="95">
        <v>5</v>
      </c>
      <c r="F94" s="95">
        <v>3</v>
      </c>
      <c r="G94" s="95">
        <v>5</v>
      </c>
      <c r="H94" s="95">
        <v>5</v>
      </c>
      <c r="J94" s="95">
        <v>5</v>
      </c>
      <c r="K94" s="95">
        <v>4</v>
      </c>
      <c r="L94" s="95">
        <v>5</v>
      </c>
      <c r="M94" s="95">
        <v>5</v>
      </c>
      <c r="N94" s="95">
        <v>5</v>
      </c>
      <c r="P94" s="95">
        <v>5</v>
      </c>
      <c r="Q94" s="95">
        <v>3</v>
      </c>
      <c r="R94" s="95">
        <v>5</v>
      </c>
      <c r="S94" s="95">
        <v>5</v>
      </c>
      <c r="T94" s="95">
        <v>5</v>
      </c>
      <c r="V94" s="95">
        <v>5</v>
      </c>
      <c r="W94" s="95">
        <v>5</v>
      </c>
      <c r="X94" s="95">
        <v>2</v>
      </c>
      <c r="Y94" s="95">
        <v>5</v>
      </c>
      <c r="Z94" s="95">
        <v>5</v>
      </c>
      <c r="AB94" s="95">
        <v>5</v>
      </c>
      <c r="AC94" s="95">
        <v>5</v>
      </c>
      <c r="AD94" s="95">
        <v>2</v>
      </c>
      <c r="AE94" s="95">
        <v>5</v>
      </c>
      <c r="AF94" s="95">
        <v>5</v>
      </c>
      <c r="AI94" s="113">
        <f t="shared" si="25"/>
        <v>25</v>
      </c>
      <c r="AJ94" s="113">
        <f t="shared" si="26"/>
        <v>25</v>
      </c>
      <c r="AK94" s="113">
        <f t="shared" si="27"/>
        <v>100</v>
      </c>
      <c r="AL94" s="113">
        <f t="shared" si="28"/>
        <v>3</v>
      </c>
      <c r="AM94" s="113" t="str">
        <f t="shared" si="29"/>
        <v>Y</v>
      </c>
      <c r="AN94" s="113">
        <f t="shared" si="30"/>
        <v>22</v>
      </c>
      <c r="AO94" s="113">
        <f t="shared" si="31"/>
        <v>25</v>
      </c>
      <c r="AP94" s="113">
        <f t="shared" si="32"/>
        <v>88</v>
      </c>
      <c r="AQ94" s="113">
        <f t="shared" si="33"/>
        <v>3</v>
      </c>
      <c r="AR94" s="113" t="str">
        <f t="shared" si="34"/>
        <v>Y</v>
      </c>
      <c r="AS94" s="113">
        <f t="shared" si="35"/>
        <v>17</v>
      </c>
      <c r="AT94" s="113">
        <f t="shared" si="36"/>
        <v>25</v>
      </c>
      <c r="AU94" s="113">
        <f t="shared" si="37"/>
        <v>68</v>
      </c>
      <c r="AV94" s="113">
        <f t="shared" si="38"/>
        <v>3</v>
      </c>
      <c r="AW94" s="113" t="str">
        <f t="shared" si="39"/>
        <v>Y</v>
      </c>
      <c r="AX94" s="113">
        <f t="shared" si="40"/>
        <v>25</v>
      </c>
      <c r="AY94" s="113">
        <f t="shared" si="41"/>
        <v>25</v>
      </c>
      <c r="AZ94" s="113">
        <f t="shared" si="42"/>
        <v>100</v>
      </c>
      <c r="BA94" s="113">
        <f t="shared" si="43"/>
        <v>3</v>
      </c>
      <c r="BB94" s="113" t="str">
        <f t="shared" si="44"/>
        <v>Y</v>
      </c>
      <c r="BC94" s="113">
        <f t="shared" si="45"/>
        <v>25</v>
      </c>
      <c r="BD94" s="113">
        <f t="shared" si="46"/>
        <v>25</v>
      </c>
      <c r="BE94" s="113">
        <f t="shared" si="47"/>
        <v>100</v>
      </c>
      <c r="BF94" s="113">
        <f t="shared" si="48"/>
        <v>3</v>
      </c>
      <c r="BG94" s="113" t="str">
        <f t="shared" si="49"/>
        <v>Y</v>
      </c>
    </row>
    <row r="95" spans="1:59" s="70" customFormat="1" x14ac:dyDescent="0.25">
      <c r="A95" s="233">
        <v>80</v>
      </c>
      <c r="B95" s="224">
        <v>2200820100076</v>
      </c>
      <c r="C95" s="217" t="s">
        <v>198</v>
      </c>
      <c r="D95" s="95">
        <v>5</v>
      </c>
      <c r="E95" s="95">
        <v>5</v>
      </c>
      <c r="F95" s="95">
        <v>5</v>
      </c>
      <c r="G95" s="95">
        <v>5</v>
      </c>
      <c r="H95" s="95">
        <v>5</v>
      </c>
      <c r="J95" s="95">
        <v>5</v>
      </c>
      <c r="K95" s="95">
        <v>5</v>
      </c>
      <c r="L95" s="95">
        <v>5</v>
      </c>
      <c r="M95" s="95">
        <v>5</v>
      </c>
      <c r="N95" s="95">
        <v>5</v>
      </c>
      <c r="P95" s="95">
        <v>5</v>
      </c>
      <c r="Q95" s="95">
        <v>5</v>
      </c>
      <c r="R95" s="95">
        <v>5</v>
      </c>
      <c r="S95" s="95">
        <v>5</v>
      </c>
      <c r="T95" s="95">
        <v>5</v>
      </c>
      <c r="V95" s="95">
        <v>5</v>
      </c>
      <c r="W95" s="95">
        <v>5</v>
      </c>
      <c r="X95" s="95">
        <v>5</v>
      </c>
      <c r="Y95" s="95">
        <v>5</v>
      </c>
      <c r="Z95" s="95">
        <v>5</v>
      </c>
      <c r="AB95" s="95">
        <v>5</v>
      </c>
      <c r="AC95" s="95">
        <v>5</v>
      </c>
      <c r="AD95" s="95">
        <v>5</v>
      </c>
      <c r="AE95" s="95">
        <v>5</v>
      </c>
      <c r="AF95" s="95">
        <v>5</v>
      </c>
      <c r="AI95" s="113">
        <f t="shared" si="25"/>
        <v>25</v>
      </c>
      <c r="AJ95" s="113">
        <f t="shared" si="26"/>
        <v>25</v>
      </c>
      <c r="AK95" s="113">
        <f t="shared" si="27"/>
        <v>100</v>
      </c>
      <c r="AL95" s="113">
        <f t="shared" si="28"/>
        <v>3</v>
      </c>
      <c r="AM95" s="113" t="str">
        <f t="shared" si="29"/>
        <v>Y</v>
      </c>
      <c r="AN95" s="113">
        <f t="shared" si="30"/>
        <v>25</v>
      </c>
      <c r="AO95" s="113">
        <f t="shared" si="31"/>
        <v>25</v>
      </c>
      <c r="AP95" s="113">
        <f t="shared" si="32"/>
        <v>100</v>
      </c>
      <c r="AQ95" s="113">
        <f t="shared" si="33"/>
        <v>3</v>
      </c>
      <c r="AR95" s="113" t="str">
        <f t="shared" si="34"/>
        <v>Y</v>
      </c>
      <c r="AS95" s="113">
        <f t="shared" si="35"/>
        <v>25</v>
      </c>
      <c r="AT95" s="113">
        <f t="shared" si="36"/>
        <v>25</v>
      </c>
      <c r="AU95" s="113">
        <f t="shared" si="37"/>
        <v>100</v>
      </c>
      <c r="AV95" s="113">
        <f t="shared" si="38"/>
        <v>3</v>
      </c>
      <c r="AW95" s="113" t="str">
        <f t="shared" si="39"/>
        <v>Y</v>
      </c>
      <c r="AX95" s="113">
        <f t="shared" si="40"/>
        <v>25</v>
      </c>
      <c r="AY95" s="113">
        <f t="shared" si="41"/>
        <v>25</v>
      </c>
      <c r="AZ95" s="113">
        <f t="shared" si="42"/>
        <v>100</v>
      </c>
      <c r="BA95" s="113">
        <f t="shared" si="43"/>
        <v>3</v>
      </c>
      <c r="BB95" s="113" t="str">
        <f t="shared" si="44"/>
        <v>Y</v>
      </c>
      <c r="BC95" s="113">
        <f t="shared" si="45"/>
        <v>25</v>
      </c>
      <c r="BD95" s="113">
        <f t="shared" si="46"/>
        <v>25</v>
      </c>
      <c r="BE95" s="113">
        <f t="shared" si="47"/>
        <v>100</v>
      </c>
      <c r="BF95" s="113">
        <f t="shared" si="48"/>
        <v>3</v>
      </c>
      <c r="BG95" s="113" t="str">
        <f t="shared" si="49"/>
        <v>Y</v>
      </c>
    </row>
    <row r="96" spans="1:59" s="70" customFormat="1" x14ac:dyDescent="0.25">
      <c r="A96" s="233">
        <v>81</v>
      </c>
      <c r="B96" s="224">
        <v>2200820100077</v>
      </c>
      <c r="C96" s="217" t="s">
        <v>199</v>
      </c>
      <c r="D96" s="95">
        <v>5</v>
      </c>
      <c r="E96" s="95">
        <v>5</v>
      </c>
      <c r="F96" s="95">
        <v>5</v>
      </c>
      <c r="G96" s="95">
        <v>5</v>
      </c>
      <c r="H96" s="95">
        <v>5</v>
      </c>
      <c r="J96" s="95">
        <v>5</v>
      </c>
      <c r="K96" s="95">
        <v>5</v>
      </c>
      <c r="L96" s="95">
        <v>5</v>
      </c>
      <c r="M96" s="95">
        <v>5</v>
      </c>
      <c r="N96" s="95">
        <v>5</v>
      </c>
      <c r="P96" s="95">
        <v>5</v>
      </c>
      <c r="Q96" s="95">
        <v>5</v>
      </c>
      <c r="R96" s="95">
        <v>5</v>
      </c>
      <c r="S96" s="95">
        <v>5</v>
      </c>
      <c r="T96" s="95">
        <v>5</v>
      </c>
      <c r="V96" s="95">
        <v>5</v>
      </c>
      <c r="W96" s="95">
        <v>5</v>
      </c>
      <c r="X96" s="95">
        <v>5</v>
      </c>
      <c r="Y96" s="95">
        <v>5</v>
      </c>
      <c r="Z96" s="95">
        <v>5</v>
      </c>
      <c r="AB96" s="95">
        <v>5</v>
      </c>
      <c r="AC96" s="95">
        <v>5</v>
      </c>
      <c r="AD96" s="95">
        <v>5</v>
      </c>
      <c r="AE96" s="95">
        <v>5</v>
      </c>
      <c r="AF96" s="95">
        <v>5</v>
      </c>
      <c r="AI96" s="113">
        <f t="shared" si="25"/>
        <v>25</v>
      </c>
      <c r="AJ96" s="113">
        <f t="shared" si="26"/>
        <v>25</v>
      </c>
      <c r="AK96" s="113">
        <f t="shared" si="27"/>
        <v>100</v>
      </c>
      <c r="AL96" s="113">
        <f t="shared" si="28"/>
        <v>3</v>
      </c>
      <c r="AM96" s="113" t="str">
        <f t="shared" si="29"/>
        <v>Y</v>
      </c>
      <c r="AN96" s="113">
        <f t="shared" si="30"/>
        <v>25</v>
      </c>
      <c r="AO96" s="113">
        <f t="shared" si="31"/>
        <v>25</v>
      </c>
      <c r="AP96" s="113">
        <f t="shared" si="32"/>
        <v>100</v>
      </c>
      <c r="AQ96" s="113">
        <f t="shared" si="33"/>
        <v>3</v>
      </c>
      <c r="AR96" s="113" t="str">
        <f t="shared" si="34"/>
        <v>Y</v>
      </c>
      <c r="AS96" s="113">
        <f t="shared" si="35"/>
        <v>25</v>
      </c>
      <c r="AT96" s="113">
        <f t="shared" si="36"/>
        <v>25</v>
      </c>
      <c r="AU96" s="113">
        <f t="shared" si="37"/>
        <v>100</v>
      </c>
      <c r="AV96" s="113">
        <f t="shared" si="38"/>
        <v>3</v>
      </c>
      <c r="AW96" s="113" t="str">
        <f t="shared" si="39"/>
        <v>Y</v>
      </c>
      <c r="AX96" s="113">
        <f t="shared" si="40"/>
        <v>25</v>
      </c>
      <c r="AY96" s="113">
        <f t="shared" si="41"/>
        <v>25</v>
      </c>
      <c r="AZ96" s="113">
        <f t="shared" si="42"/>
        <v>100</v>
      </c>
      <c r="BA96" s="113">
        <f t="shared" si="43"/>
        <v>3</v>
      </c>
      <c r="BB96" s="113" t="str">
        <f t="shared" si="44"/>
        <v>Y</v>
      </c>
      <c r="BC96" s="113">
        <f t="shared" si="45"/>
        <v>25</v>
      </c>
      <c r="BD96" s="113">
        <f t="shared" si="46"/>
        <v>25</v>
      </c>
      <c r="BE96" s="113">
        <f t="shared" si="47"/>
        <v>100</v>
      </c>
      <c r="BF96" s="113">
        <f t="shared" si="48"/>
        <v>3</v>
      </c>
      <c r="BG96" s="113" t="str">
        <f t="shared" si="49"/>
        <v>Y</v>
      </c>
    </row>
    <row r="97" spans="1:59" s="70" customFormat="1" x14ac:dyDescent="0.25">
      <c r="A97" s="233">
        <v>82</v>
      </c>
      <c r="B97" s="224">
        <v>2200820100078</v>
      </c>
      <c r="C97" s="217" t="s">
        <v>200</v>
      </c>
      <c r="D97" s="95">
        <v>5</v>
      </c>
      <c r="E97" s="95">
        <v>3</v>
      </c>
      <c r="F97" s="95">
        <v>5</v>
      </c>
      <c r="G97" s="95">
        <v>3</v>
      </c>
      <c r="H97" s="95">
        <v>5</v>
      </c>
      <c r="J97" s="95">
        <v>5</v>
      </c>
      <c r="K97" s="95">
        <v>5</v>
      </c>
      <c r="L97" s="95">
        <v>3</v>
      </c>
      <c r="M97" s="95">
        <v>3</v>
      </c>
      <c r="N97" s="95">
        <v>5</v>
      </c>
      <c r="P97" s="95">
        <v>5</v>
      </c>
      <c r="Q97" s="95">
        <v>3</v>
      </c>
      <c r="R97" s="95">
        <v>3</v>
      </c>
      <c r="S97" s="95">
        <v>3</v>
      </c>
      <c r="T97" s="95">
        <v>5</v>
      </c>
      <c r="V97" s="95">
        <v>5</v>
      </c>
      <c r="W97" s="95">
        <v>3</v>
      </c>
      <c r="X97" s="95">
        <v>3</v>
      </c>
      <c r="Y97" s="95">
        <v>5</v>
      </c>
      <c r="Z97" s="95">
        <v>5</v>
      </c>
      <c r="AB97" s="95">
        <v>5</v>
      </c>
      <c r="AC97" s="95">
        <v>3</v>
      </c>
      <c r="AD97" s="95">
        <v>3</v>
      </c>
      <c r="AE97" s="95">
        <v>5</v>
      </c>
      <c r="AF97" s="95">
        <v>5</v>
      </c>
      <c r="AI97" s="113">
        <f t="shared" si="25"/>
        <v>25</v>
      </c>
      <c r="AJ97" s="113">
        <f t="shared" si="26"/>
        <v>25</v>
      </c>
      <c r="AK97" s="113">
        <f t="shared" si="27"/>
        <v>100</v>
      </c>
      <c r="AL97" s="113">
        <f t="shared" si="28"/>
        <v>3</v>
      </c>
      <c r="AM97" s="113" t="str">
        <f t="shared" si="29"/>
        <v>Y</v>
      </c>
      <c r="AN97" s="113">
        <f t="shared" si="30"/>
        <v>17</v>
      </c>
      <c r="AO97" s="113">
        <f t="shared" si="31"/>
        <v>25</v>
      </c>
      <c r="AP97" s="113">
        <f t="shared" si="32"/>
        <v>68</v>
      </c>
      <c r="AQ97" s="113">
        <f t="shared" si="33"/>
        <v>3</v>
      </c>
      <c r="AR97" s="113" t="str">
        <f t="shared" si="34"/>
        <v>Y</v>
      </c>
      <c r="AS97" s="113">
        <f t="shared" si="35"/>
        <v>17</v>
      </c>
      <c r="AT97" s="113">
        <f t="shared" si="36"/>
        <v>25</v>
      </c>
      <c r="AU97" s="113">
        <f t="shared" si="37"/>
        <v>68</v>
      </c>
      <c r="AV97" s="113">
        <f t="shared" si="38"/>
        <v>3</v>
      </c>
      <c r="AW97" s="113" t="str">
        <f t="shared" si="39"/>
        <v>Y</v>
      </c>
      <c r="AX97" s="113">
        <f t="shared" si="40"/>
        <v>19</v>
      </c>
      <c r="AY97" s="113">
        <f t="shared" si="41"/>
        <v>25</v>
      </c>
      <c r="AZ97" s="113">
        <f t="shared" si="42"/>
        <v>76</v>
      </c>
      <c r="BA97" s="113">
        <f t="shared" si="43"/>
        <v>3</v>
      </c>
      <c r="BB97" s="113" t="str">
        <f t="shared" si="44"/>
        <v>Y</v>
      </c>
      <c r="BC97" s="113">
        <f t="shared" si="45"/>
        <v>25</v>
      </c>
      <c r="BD97" s="113">
        <f t="shared" si="46"/>
        <v>25</v>
      </c>
      <c r="BE97" s="113">
        <f t="shared" si="47"/>
        <v>100</v>
      </c>
      <c r="BF97" s="113">
        <f t="shared" si="48"/>
        <v>3</v>
      </c>
      <c r="BG97" s="113" t="str">
        <f t="shared" si="49"/>
        <v>Y</v>
      </c>
    </row>
    <row r="98" spans="1:59" s="70" customFormat="1" x14ac:dyDescent="0.25">
      <c r="A98" s="233">
        <v>83</v>
      </c>
      <c r="B98" s="224">
        <v>2200820100079</v>
      </c>
      <c r="C98" s="217" t="s">
        <v>201</v>
      </c>
      <c r="D98" s="95">
        <v>5</v>
      </c>
      <c r="E98" s="95">
        <v>4</v>
      </c>
      <c r="F98" s="95">
        <v>5</v>
      </c>
      <c r="G98" s="95">
        <v>5</v>
      </c>
      <c r="H98" s="95">
        <v>5</v>
      </c>
      <c r="J98" s="95">
        <v>5</v>
      </c>
      <c r="K98" s="95">
        <v>5</v>
      </c>
      <c r="L98" s="95">
        <v>4</v>
      </c>
      <c r="M98" s="95">
        <v>5</v>
      </c>
      <c r="N98" s="95">
        <v>5</v>
      </c>
      <c r="P98" s="95">
        <v>5</v>
      </c>
      <c r="Q98" s="95">
        <v>4</v>
      </c>
      <c r="R98" s="95">
        <v>4</v>
      </c>
      <c r="S98" s="95">
        <v>5</v>
      </c>
      <c r="T98" s="95">
        <v>5</v>
      </c>
      <c r="V98" s="95">
        <v>5</v>
      </c>
      <c r="W98" s="95">
        <v>5</v>
      </c>
      <c r="X98" s="95">
        <v>5</v>
      </c>
      <c r="Y98" s="95">
        <v>4</v>
      </c>
      <c r="Z98" s="95">
        <v>5</v>
      </c>
      <c r="AB98" s="95">
        <v>5</v>
      </c>
      <c r="AC98" s="95">
        <v>5</v>
      </c>
      <c r="AD98" s="95">
        <v>5</v>
      </c>
      <c r="AE98" s="95">
        <v>4</v>
      </c>
      <c r="AF98" s="95">
        <v>5</v>
      </c>
      <c r="AI98" s="113">
        <f t="shared" si="25"/>
        <v>25</v>
      </c>
      <c r="AJ98" s="113">
        <f t="shared" si="26"/>
        <v>25</v>
      </c>
      <c r="AK98" s="113">
        <f t="shared" si="27"/>
        <v>100</v>
      </c>
      <c r="AL98" s="113">
        <f t="shared" si="28"/>
        <v>3</v>
      </c>
      <c r="AM98" s="113" t="str">
        <f t="shared" si="29"/>
        <v>Y</v>
      </c>
      <c r="AN98" s="113">
        <f t="shared" si="30"/>
        <v>23</v>
      </c>
      <c r="AO98" s="113">
        <f t="shared" si="31"/>
        <v>25</v>
      </c>
      <c r="AP98" s="113">
        <f t="shared" si="32"/>
        <v>92</v>
      </c>
      <c r="AQ98" s="113">
        <f t="shared" si="33"/>
        <v>3</v>
      </c>
      <c r="AR98" s="113" t="str">
        <f t="shared" si="34"/>
        <v>Y</v>
      </c>
      <c r="AS98" s="113">
        <f t="shared" si="35"/>
        <v>23</v>
      </c>
      <c r="AT98" s="113">
        <f t="shared" si="36"/>
        <v>25</v>
      </c>
      <c r="AU98" s="113">
        <f t="shared" si="37"/>
        <v>92</v>
      </c>
      <c r="AV98" s="113">
        <f t="shared" si="38"/>
        <v>3</v>
      </c>
      <c r="AW98" s="113" t="str">
        <f t="shared" si="39"/>
        <v>Y</v>
      </c>
      <c r="AX98" s="113">
        <f t="shared" si="40"/>
        <v>23</v>
      </c>
      <c r="AY98" s="113">
        <f t="shared" si="41"/>
        <v>25</v>
      </c>
      <c r="AZ98" s="113">
        <f t="shared" si="42"/>
        <v>92</v>
      </c>
      <c r="BA98" s="113">
        <f t="shared" si="43"/>
        <v>3</v>
      </c>
      <c r="BB98" s="113" t="str">
        <f t="shared" si="44"/>
        <v>Y</v>
      </c>
      <c r="BC98" s="113">
        <f t="shared" si="45"/>
        <v>25</v>
      </c>
      <c r="BD98" s="113">
        <f t="shared" si="46"/>
        <v>25</v>
      </c>
      <c r="BE98" s="113">
        <f t="shared" si="47"/>
        <v>100</v>
      </c>
      <c r="BF98" s="113">
        <f t="shared" si="48"/>
        <v>3</v>
      </c>
      <c r="BG98" s="113" t="str">
        <f t="shared" si="49"/>
        <v>Y</v>
      </c>
    </row>
    <row r="99" spans="1:59" s="70" customFormat="1" x14ac:dyDescent="0.25">
      <c r="A99" s="233">
        <v>84</v>
      </c>
      <c r="B99" s="224">
        <v>2200820100081</v>
      </c>
      <c r="C99" s="217" t="s">
        <v>202</v>
      </c>
      <c r="D99" s="95">
        <v>5</v>
      </c>
      <c r="E99" s="95">
        <v>5</v>
      </c>
      <c r="F99" s="95">
        <v>5</v>
      </c>
      <c r="G99" s="95">
        <v>5</v>
      </c>
      <c r="H99" s="95">
        <v>5</v>
      </c>
      <c r="J99" s="95">
        <v>5</v>
      </c>
      <c r="K99" s="95">
        <v>5</v>
      </c>
      <c r="L99" s="95">
        <v>5</v>
      </c>
      <c r="M99" s="95">
        <v>5</v>
      </c>
      <c r="N99" s="95">
        <v>5</v>
      </c>
      <c r="P99" s="95">
        <v>5</v>
      </c>
      <c r="Q99" s="95">
        <v>5</v>
      </c>
      <c r="R99" s="95">
        <v>5</v>
      </c>
      <c r="S99" s="95">
        <v>5</v>
      </c>
      <c r="T99" s="95">
        <v>5</v>
      </c>
      <c r="V99" s="95">
        <v>5</v>
      </c>
      <c r="W99" s="95">
        <v>4</v>
      </c>
      <c r="X99" s="95">
        <v>5</v>
      </c>
      <c r="Y99" s="95">
        <v>5</v>
      </c>
      <c r="Z99" s="95">
        <v>5</v>
      </c>
      <c r="AB99" s="95">
        <v>5</v>
      </c>
      <c r="AC99" s="95">
        <v>4</v>
      </c>
      <c r="AD99" s="95">
        <v>5</v>
      </c>
      <c r="AE99" s="95">
        <v>5</v>
      </c>
      <c r="AF99" s="95">
        <v>5</v>
      </c>
      <c r="AI99" s="113">
        <f t="shared" si="25"/>
        <v>25</v>
      </c>
      <c r="AJ99" s="113">
        <f t="shared" si="26"/>
        <v>25</v>
      </c>
      <c r="AK99" s="113">
        <f t="shared" si="27"/>
        <v>100</v>
      </c>
      <c r="AL99" s="113">
        <f t="shared" si="28"/>
        <v>3</v>
      </c>
      <c r="AM99" s="113" t="str">
        <f t="shared" si="29"/>
        <v>Y</v>
      </c>
      <c r="AN99" s="113">
        <f t="shared" si="30"/>
        <v>23</v>
      </c>
      <c r="AO99" s="113">
        <f t="shared" si="31"/>
        <v>25</v>
      </c>
      <c r="AP99" s="113">
        <f t="shared" si="32"/>
        <v>92</v>
      </c>
      <c r="AQ99" s="113">
        <f t="shared" si="33"/>
        <v>3</v>
      </c>
      <c r="AR99" s="113" t="str">
        <f t="shared" si="34"/>
        <v>Y</v>
      </c>
      <c r="AS99" s="113">
        <f t="shared" si="35"/>
        <v>25</v>
      </c>
      <c r="AT99" s="113">
        <f t="shared" si="36"/>
        <v>25</v>
      </c>
      <c r="AU99" s="113">
        <f t="shared" si="37"/>
        <v>100</v>
      </c>
      <c r="AV99" s="113">
        <f t="shared" si="38"/>
        <v>3</v>
      </c>
      <c r="AW99" s="113" t="str">
        <f t="shared" si="39"/>
        <v>Y</v>
      </c>
      <c r="AX99" s="113">
        <f t="shared" si="40"/>
        <v>25</v>
      </c>
      <c r="AY99" s="113">
        <f t="shared" si="41"/>
        <v>25</v>
      </c>
      <c r="AZ99" s="113">
        <f t="shared" si="42"/>
        <v>100</v>
      </c>
      <c r="BA99" s="113">
        <f t="shared" si="43"/>
        <v>3</v>
      </c>
      <c r="BB99" s="113" t="str">
        <f t="shared" si="44"/>
        <v>Y</v>
      </c>
      <c r="BC99" s="113">
        <f t="shared" si="45"/>
        <v>25</v>
      </c>
      <c r="BD99" s="113">
        <f t="shared" si="46"/>
        <v>25</v>
      </c>
      <c r="BE99" s="113">
        <f t="shared" si="47"/>
        <v>100</v>
      </c>
      <c r="BF99" s="113">
        <f t="shared" si="48"/>
        <v>3</v>
      </c>
      <c r="BG99" s="113" t="str">
        <f t="shared" si="49"/>
        <v>Y</v>
      </c>
    </row>
    <row r="100" spans="1:59" s="70" customFormat="1" x14ac:dyDescent="0.25">
      <c r="A100" s="233">
        <v>85</v>
      </c>
      <c r="B100" s="224">
        <v>2200820100082</v>
      </c>
      <c r="C100" s="217" t="s">
        <v>203</v>
      </c>
      <c r="D100" s="95">
        <v>5</v>
      </c>
      <c r="E100" s="95">
        <v>5</v>
      </c>
      <c r="F100" s="95">
        <v>5</v>
      </c>
      <c r="G100" s="95">
        <v>5</v>
      </c>
      <c r="H100" s="95">
        <v>5</v>
      </c>
      <c r="J100" s="95">
        <v>5</v>
      </c>
      <c r="K100" s="95">
        <v>5</v>
      </c>
      <c r="L100" s="95">
        <v>5</v>
      </c>
      <c r="M100" s="95">
        <v>5</v>
      </c>
      <c r="N100" s="95">
        <v>5</v>
      </c>
      <c r="P100" s="95">
        <v>5</v>
      </c>
      <c r="Q100" s="95">
        <v>5</v>
      </c>
      <c r="R100" s="95">
        <v>5</v>
      </c>
      <c r="S100" s="95">
        <v>5</v>
      </c>
      <c r="T100" s="95">
        <v>5</v>
      </c>
      <c r="V100" s="95">
        <v>5</v>
      </c>
      <c r="W100" s="95">
        <v>5</v>
      </c>
      <c r="X100" s="95">
        <v>5</v>
      </c>
      <c r="Y100" s="95">
        <v>5</v>
      </c>
      <c r="Z100" s="95">
        <v>5</v>
      </c>
      <c r="AB100" s="95">
        <v>5</v>
      </c>
      <c r="AC100" s="95">
        <v>5</v>
      </c>
      <c r="AD100" s="95">
        <v>5</v>
      </c>
      <c r="AE100" s="95">
        <v>5</v>
      </c>
      <c r="AF100" s="95">
        <v>5</v>
      </c>
      <c r="AI100" s="113">
        <f t="shared" si="25"/>
        <v>25</v>
      </c>
      <c r="AJ100" s="113">
        <f t="shared" si="26"/>
        <v>25</v>
      </c>
      <c r="AK100" s="113">
        <f t="shared" si="27"/>
        <v>100</v>
      </c>
      <c r="AL100" s="113">
        <f t="shared" si="28"/>
        <v>3</v>
      </c>
      <c r="AM100" s="113" t="str">
        <f t="shared" si="29"/>
        <v>Y</v>
      </c>
      <c r="AN100" s="113">
        <f t="shared" si="30"/>
        <v>25</v>
      </c>
      <c r="AO100" s="113">
        <f t="shared" si="31"/>
        <v>25</v>
      </c>
      <c r="AP100" s="113">
        <f t="shared" si="32"/>
        <v>100</v>
      </c>
      <c r="AQ100" s="113">
        <f t="shared" si="33"/>
        <v>3</v>
      </c>
      <c r="AR100" s="113" t="str">
        <f t="shared" si="34"/>
        <v>Y</v>
      </c>
      <c r="AS100" s="113">
        <f t="shared" si="35"/>
        <v>25</v>
      </c>
      <c r="AT100" s="113">
        <f t="shared" si="36"/>
        <v>25</v>
      </c>
      <c r="AU100" s="113">
        <f t="shared" si="37"/>
        <v>100</v>
      </c>
      <c r="AV100" s="113">
        <f t="shared" si="38"/>
        <v>3</v>
      </c>
      <c r="AW100" s="113" t="str">
        <f t="shared" si="39"/>
        <v>Y</v>
      </c>
      <c r="AX100" s="113">
        <f t="shared" si="40"/>
        <v>25</v>
      </c>
      <c r="AY100" s="113">
        <f t="shared" si="41"/>
        <v>25</v>
      </c>
      <c r="AZ100" s="113">
        <f t="shared" si="42"/>
        <v>100</v>
      </c>
      <c r="BA100" s="113">
        <f t="shared" si="43"/>
        <v>3</v>
      </c>
      <c r="BB100" s="113" t="str">
        <f t="shared" si="44"/>
        <v>Y</v>
      </c>
      <c r="BC100" s="113">
        <f t="shared" si="45"/>
        <v>25</v>
      </c>
      <c r="BD100" s="113">
        <f t="shared" si="46"/>
        <v>25</v>
      </c>
      <c r="BE100" s="113">
        <f t="shared" si="47"/>
        <v>100</v>
      </c>
      <c r="BF100" s="113">
        <f t="shared" si="48"/>
        <v>3</v>
      </c>
      <c r="BG100" s="113" t="str">
        <f t="shared" si="49"/>
        <v>Y</v>
      </c>
    </row>
    <row r="101" spans="1:59" s="70" customFormat="1" x14ac:dyDescent="0.25">
      <c r="A101" s="233">
        <v>86</v>
      </c>
      <c r="B101" s="224">
        <v>2200820100083</v>
      </c>
      <c r="C101" s="217" t="s">
        <v>204</v>
      </c>
      <c r="D101" s="95">
        <v>5</v>
      </c>
      <c r="E101" s="95">
        <v>5</v>
      </c>
      <c r="F101" s="95">
        <v>3</v>
      </c>
      <c r="G101" s="95">
        <v>5</v>
      </c>
      <c r="H101" s="95">
        <v>5</v>
      </c>
      <c r="J101" s="95">
        <v>5</v>
      </c>
      <c r="K101" s="95">
        <v>5</v>
      </c>
      <c r="L101" s="95">
        <v>4</v>
      </c>
      <c r="M101" s="95">
        <v>5</v>
      </c>
      <c r="N101" s="95">
        <v>5</v>
      </c>
      <c r="P101" s="95">
        <v>5</v>
      </c>
      <c r="Q101" s="95">
        <v>5</v>
      </c>
      <c r="R101" s="95">
        <v>4</v>
      </c>
      <c r="S101" s="95">
        <v>5</v>
      </c>
      <c r="T101" s="95">
        <v>5</v>
      </c>
      <c r="V101" s="95">
        <v>5</v>
      </c>
      <c r="W101" s="95">
        <v>5</v>
      </c>
      <c r="X101" s="95">
        <v>5</v>
      </c>
      <c r="Y101" s="95">
        <v>5</v>
      </c>
      <c r="Z101" s="95">
        <v>5</v>
      </c>
      <c r="AB101" s="95">
        <v>5</v>
      </c>
      <c r="AC101" s="95">
        <v>5</v>
      </c>
      <c r="AD101" s="95">
        <v>5</v>
      </c>
      <c r="AE101" s="95">
        <v>5</v>
      </c>
      <c r="AF101" s="95">
        <v>5</v>
      </c>
      <c r="AI101" s="113">
        <f t="shared" si="25"/>
        <v>25</v>
      </c>
      <c r="AJ101" s="113">
        <f t="shared" si="26"/>
        <v>25</v>
      </c>
      <c r="AK101" s="113">
        <f t="shared" si="27"/>
        <v>100</v>
      </c>
      <c r="AL101" s="113">
        <f t="shared" si="28"/>
        <v>3</v>
      </c>
      <c r="AM101" s="113" t="str">
        <f t="shared" si="29"/>
        <v>Y</v>
      </c>
      <c r="AN101" s="113">
        <f t="shared" si="30"/>
        <v>25</v>
      </c>
      <c r="AO101" s="113">
        <f t="shared" si="31"/>
        <v>25</v>
      </c>
      <c r="AP101" s="113">
        <f t="shared" si="32"/>
        <v>100</v>
      </c>
      <c r="AQ101" s="113">
        <f t="shared" si="33"/>
        <v>3</v>
      </c>
      <c r="AR101" s="113" t="str">
        <f t="shared" si="34"/>
        <v>Y</v>
      </c>
      <c r="AS101" s="113">
        <f t="shared" si="35"/>
        <v>21</v>
      </c>
      <c r="AT101" s="113">
        <f t="shared" si="36"/>
        <v>25</v>
      </c>
      <c r="AU101" s="113">
        <f t="shared" si="37"/>
        <v>84</v>
      </c>
      <c r="AV101" s="113">
        <f t="shared" si="38"/>
        <v>3</v>
      </c>
      <c r="AW101" s="113" t="str">
        <f t="shared" si="39"/>
        <v>Y</v>
      </c>
      <c r="AX101" s="113">
        <f t="shared" si="40"/>
        <v>25</v>
      </c>
      <c r="AY101" s="113">
        <f t="shared" si="41"/>
        <v>25</v>
      </c>
      <c r="AZ101" s="113">
        <f t="shared" si="42"/>
        <v>100</v>
      </c>
      <c r="BA101" s="113">
        <f t="shared" si="43"/>
        <v>3</v>
      </c>
      <c r="BB101" s="113" t="str">
        <f t="shared" si="44"/>
        <v>Y</v>
      </c>
      <c r="BC101" s="113">
        <f t="shared" si="45"/>
        <v>25</v>
      </c>
      <c r="BD101" s="113">
        <f t="shared" si="46"/>
        <v>25</v>
      </c>
      <c r="BE101" s="113">
        <f t="shared" si="47"/>
        <v>100</v>
      </c>
      <c r="BF101" s="113">
        <f t="shared" si="48"/>
        <v>3</v>
      </c>
      <c r="BG101" s="113" t="str">
        <f t="shared" si="49"/>
        <v>Y</v>
      </c>
    </row>
    <row r="102" spans="1:59" s="70" customFormat="1" x14ac:dyDescent="0.25">
      <c r="A102" s="233">
        <v>87</v>
      </c>
      <c r="B102" s="224">
        <v>2200820100084</v>
      </c>
      <c r="C102" s="217" t="s">
        <v>205</v>
      </c>
      <c r="D102" s="95">
        <v>5</v>
      </c>
      <c r="E102" s="95">
        <v>4</v>
      </c>
      <c r="F102" s="95">
        <v>4</v>
      </c>
      <c r="G102" s="95">
        <v>5</v>
      </c>
      <c r="H102" s="95">
        <v>5</v>
      </c>
      <c r="J102" s="95">
        <v>5</v>
      </c>
      <c r="K102" s="95">
        <v>4</v>
      </c>
      <c r="L102" s="95">
        <v>4</v>
      </c>
      <c r="M102" s="95">
        <v>5</v>
      </c>
      <c r="N102" s="95">
        <v>5</v>
      </c>
      <c r="P102" s="95">
        <v>5</v>
      </c>
      <c r="Q102" s="95">
        <v>4</v>
      </c>
      <c r="R102" s="95">
        <v>4</v>
      </c>
      <c r="S102" s="95">
        <v>5</v>
      </c>
      <c r="T102" s="95">
        <v>5</v>
      </c>
      <c r="V102" s="95">
        <v>5</v>
      </c>
      <c r="W102" s="95">
        <v>5</v>
      </c>
      <c r="X102" s="95">
        <v>4</v>
      </c>
      <c r="Y102" s="95">
        <v>5</v>
      </c>
      <c r="Z102" s="95">
        <v>5</v>
      </c>
      <c r="AB102" s="95">
        <v>5</v>
      </c>
      <c r="AC102" s="95">
        <v>5</v>
      </c>
      <c r="AD102" s="95">
        <v>4</v>
      </c>
      <c r="AE102" s="95">
        <v>5</v>
      </c>
      <c r="AF102" s="95">
        <v>5</v>
      </c>
      <c r="AI102" s="113">
        <f t="shared" si="25"/>
        <v>25</v>
      </c>
      <c r="AJ102" s="113">
        <f t="shared" si="26"/>
        <v>25</v>
      </c>
      <c r="AK102" s="113">
        <f t="shared" si="27"/>
        <v>100</v>
      </c>
      <c r="AL102" s="113">
        <f t="shared" si="28"/>
        <v>3</v>
      </c>
      <c r="AM102" s="113" t="str">
        <f t="shared" si="29"/>
        <v>Y</v>
      </c>
      <c r="AN102" s="113">
        <f t="shared" si="30"/>
        <v>22</v>
      </c>
      <c r="AO102" s="113">
        <f t="shared" si="31"/>
        <v>25</v>
      </c>
      <c r="AP102" s="113">
        <f t="shared" si="32"/>
        <v>88</v>
      </c>
      <c r="AQ102" s="113">
        <f t="shared" si="33"/>
        <v>3</v>
      </c>
      <c r="AR102" s="113" t="str">
        <f t="shared" si="34"/>
        <v>Y</v>
      </c>
      <c r="AS102" s="113">
        <f t="shared" si="35"/>
        <v>20</v>
      </c>
      <c r="AT102" s="113">
        <f t="shared" si="36"/>
        <v>25</v>
      </c>
      <c r="AU102" s="113">
        <f t="shared" si="37"/>
        <v>80</v>
      </c>
      <c r="AV102" s="113">
        <f t="shared" si="38"/>
        <v>3</v>
      </c>
      <c r="AW102" s="113" t="str">
        <f t="shared" si="39"/>
        <v>Y</v>
      </c>
      <c r="AX102" s="113">
        <f t="shared" si="40"/>
        <v>25</v>
      </c>
      <c r="AY102" s="113">
        <f t="shared" si="41"/>
        <v>25</v>
      </c>
      <c r="AZ102" s="113">
        <f t="shared" si="42"/>
        <v>100</v>
      </c>
      <c r="BA102" s="113">
        <f t="shared" si="43"/>
        <v>3</v>
      </c>
      <c r="BB102" s="113" t="str">
        <f t="shared" si="44"/>
        <v>Y</v>
      </c>
      <c r="BC102" s="113">
        <f t="shared" si="45"/>
        <v>25</v>
      </c>
      <c r="BD102" s="113">
        <f t="shared" si="46"/>
        <v>25</v>
      </c>
      <c r="BE102" s="113">
        <f t="shared" si="47"/>
        <v>100</v>
      </c>
      <c r="BF102" s="113">
        <f t="shared" si="48"/>
        <v>3</v>
      </c>
      <c r="BG102" s="113" t="str">
        <f t="shared" si="49"/>
        <v>Y</v>
      </c>
    </row>
    <row r="103" spans="1:59" s="70" customFormat="1" x14ac:dyDescent="0.25">
      <c r="A103" s="233">
        <v>88</v>
      </c>
      <c r="B103" s="224">
        <v>2200820100085</v>
      </c>
      <c r="C103" s="217" t="s">
        <v>206</v>
      </c>
      <c r="D103" s="95">
        <v>5</v>
      </c>
      <c r="E103" s="95">
        <v>5</v>
      </c>
      <c r="F103" s="95">
        <v>5</v>
      </c>
      <c r="G103" s="95">
        <v>5</v>
      </c>
      <c r="H103" s="95">
        <v>5</v>
      </c>
      <c r="J103" s="95">
        <v>5</v>
      </c>
      <c r="K103" s="95">
        <v>5</v>
      </c>
      <c r="L103" s="95">
        <v>5</v>
      </c>
      <c r="M103" s="95">
        <v>5</v>
      </c>
      <c r="N103" s="95">
        <v>5</v>
      </c>
      <c r="P103" s="95">
        <v>5</v>
      </c>
      <c r="Q103" s="95">
        <v>5</v>
      </c>
      <c r="R103" s="95">
        <v>5</v>
      </c>
      <c r="S103" s="95">
        <v>5</v>
      </c>
      <c r="T103" s="95">
        <v>5</v>
      </c>
      <c r="V103" s="95">
        <v>5</v>
      </c>
      <c r="W103" s="95">
        <v>4</v>
      </c>
      <c r="X103" s="95">
        <v>5</v>
      </c>
      <c r="Y103" s="95">
        <v>5</v>
      </c>
      <c r="Z103" s="95">
        <v>5</v>
      </c>
      <c r="AB103" s="95">
        <v>5</v>
      </c>
      <c r="AC103" s="95">
        <v>4</v>
      </c>
      <c r="AD103" s="95">
        <v>5</v>
      </c>
      <c r="AE103" s="95">
        <v>5</v>
      </c>
      <c r="AF103" s="95">
        <v>5</v>
      </c>
      <c r="AI103" s="113">
        <f t="shared" si="25"/>
        <v>25</v>
      </c>
      <c r="AJ103" s="113">
        <f t="shared" si="26"/>
        <v>25</v>
      </c>
      <c r="AK103" s="113">
        <f t="shared" si="27"/>
        <v>100</v>
      </c>
      <c r="AL103" s="113">
        <f t="shared" si="28"/>
        <v>3</v>
      </c>
      <c r="AM103" s="113" t="str">
        <f t="shared" si="29"/>
        <v>Y</v>
      </c>
      <c r="AN103" s="113">
        <f t="shared" si="30"/>
        <v>23</v>
      </c>
      <c r="AO103" s="113">
        <f t="shared" si="31"/>
        <v>25</v>
      </c>
      <c r="AP103" s="113">
        <f t="shared" si="32"/>
        <v>92</v>
      </c>
      <c r="AQ103" s="113">
        <f t="shared" si="33"/>
        <v>3</v>
      </c>
      <c r="AR103" s="113" t="str">
        <f t="shared" si="34"/>
        <v>Y</v>
      </c>
      <c r="AS103" s="113">
        <f t="shared" si="35"/>
        <v>25</v>
      </c>
      <c r="AT103" s="113">
        <f t="shared" si="36"/>
        <v>25</v>
      </c>
      <c r="AU103" s="113">
        <f t="shared" si="37"/>
        <v>100</v>
      </c>
      <c r="AV103" s="113">
        <f t="shared" si="38"/>
        <v>3</v>
      </c>
      <c r="AW103" s="113" t="str">
        <f t="shared" si="39"/>
        <v>Y</v>
      </c>
      <c r="AX103" s="113">
        <f t="shared" si="40"/>
        <v>25</v>
      </c>
      <c r="AY103" s="113">
        <f t="shared" si="41"/>
        <v>25</v>
      </c>
      <c r="AZ103" s="113">
        <f t="shared" si="42"/>
        <v>100</v>
      </c>
      <c r="BA103" s="113">
        <f t="shared" si="43"/>
        <v>3</v>
      </c>
      <c r="BB103" s="113" t="str">
        <f t="shared" si="44"/>
        <v>Y</v>
      </c>
      <c r="BC103" s="113">
        <f t="shared" si="45"/>
        <v>25</v>
      </c>
      <c r="BD103" s="113">
        <f t="shared" si="46"/>
        <v>25</v>
      </c>
      <c r="BE103" s="113">
        <f t="shared" si="47"/>
        <v>100</v>
      </c>
      <c r="BF103" s="113">
        <f t="shared" si="48"/>
        <v>3</v>
      </c>
      <c r="BG103" s="113" t="str">
        <f t="shared" si="49"/>
        <v>Y</v>
      </c>
    </row>
    <row r="104" spans="1:59" s="70" customFormat="1" x14ac:dyDescent="0.25">
      <c r="A104" s="233">
        <v>89</v>
      </c>
      <c r="B104" s="224">
        <v>2200820100086</v>
      </c>
      <c r="C104" s="217" t="s">
        <v>207</v>
      </c>
      <c r="D104" s="95">
        <v>5</v>
      </c>
      <c r="E104" s="95">
        <v>5</v>
      </c>
      <c r="F104" s="95">
        <v>5</v>
      </c>
      <c r="G104" s="95">
        <v>5</v>
      </c>
      <c r="H104" s="95">
        <v>5</v>
      </c>
      <c r="J104" s="95">
        <v>5</v>
      </c>
      <c r="K104" s="95">
        <v>5</v>
      </c>
      <c r="L104" s="95">
        <v>5</v>
      </c>
      <c r="M104" s="95">
        <v>5</v>
      </c>
      <c r="N104" s="95">
        <v>5</v>
      </c>
      <c r="P104" s="95">
        <v>5</v>
      </c>
      <c r="Q104" s="95">
        <v>5</v>
      </c>
      <c r="R104" s="95">
        <v>5</v>
      </c>
      <c r="S104" s="95">
        <v>5</v>
      </c>
      <c r="T104" s="95">
        <v>5</v>
      </c>
      <c r="V104" s="95">
        <v>5</v>
      </c>
      <c r="W104" s="95">
        <v>3</v>
      </c>
      <c r="X104" s="95">
        <v>5</v>
      </c>
      <c r="Y104" s="95">
        <v>5</v>
      </c>
      <c r="Z104" s="95">
        <v>5</v>
      </c>
      <c r="AB104" s="95">
        <v>5</v>
      </c>
      <c r="AC104" s="95">
        <v>3</v>
      </c>
      <c r="AD104" s="95">
        <v>5</v>
      </c>
      <c r="AE104" s="95">
        <v>5</v>
      </c>
      <c r="AF104" s="95">
        <v>5</v>
      </c>
      <c r="AI104" s="113">
        <f t="shared" si="25"/>
        <v>25</v>
      </c>
      <c r="AJ104" s="113">
        <f t="shared" si="26"/>
        <v>25</v>
      </c>
      <c r="AK104" s="113">
        <f t="shared" si="27"/>
        <v>100</v>
      </c>
      <c r="AL104" s="113">
        <f t="shared" si="28"/>
        <v>3</v>
      </c>
      <c r="AM104" s="113" t="str">
        <f t="shared" si="29"/>
        <v>Y</v>
      </c>
      <c r="AN104" s="113">
        <f t="shared" si="30"/>
        <v>21</v>
      </c>
      <c r="AO104" s="113">
        <f t="shared" si="31"/>
        <v>25</v>
      </c>
      <c r="AP104" s="113">
        <f t="shared" si="32"/>
        <v>84</v>
      </c>
      <c r="AQ104" s="113">
        <f t="shared" si="33"/>
        <v>3</v>
      </c>
      <c r="AR104" s="113" t="str">
        <f t="shared" si="34"/>
        <v>Y</v>
      </c>
      <c r="AS104" s="113">
        <f t="shared" si="35"/>
        <v>25</v>
      </c>
      <c r="AT104" s="113">
        <f t="shared" si="36"/>
        <v>25</v>
      </c>
      <c r="AU104" s="113">
        <f t="shared" si="37"/>
        <v>100</v>
      </c>
      <c r="AV104" s="113">
        <f t="shared" si="38"/>
        <v>3</v>
      </c>
      <c r="AW104" s="113" t="str">
        <f t="shared" si="39"/>
        <v>Y</v>
      </c>
      <c r="AX104" s="113">
        <f t="shared" si="40"/>
        <v>25</v>
      </c>
      <c r="AY104" s="113">
        <f t="shared" si="41"/>
        <v>25</v>
      </c>
      <c r="AZ104" s="113">
        <f t="shared" si="42"/>
        <v>100</v>
      </c>
      <c r="BA104" s="113">
        <f t="shared" si="43"/>
        <v>3</v>
      </c>
      <c r="BB104" s="113" t="str">
        <f t="shared" si="44"/>
        <v>Y</v>
      </c>
      <c r="BC104" s="113">
        <f t="shared" si="45"/>
        <v>25</v>
      </c>
      <c r="BD104" s="113">
        <f t="shared" si="46"/>
        <v>25</v>
      </c>
      <c r="BE104" s="113">
        <f t="shared" si="47"/>
        <v>100</v>
      </c>
      <c r="BF104" s="113">
        <f t="shared" si="48"/>
        <v>3</v>
      </c>
      <c r="BG104" s="113" t="str">
        <f t="shared" si="49"/>
        <v>Y</v>
      </c>
    </row>
    <row r="105" spans="1:59" s="70" customFormat="1" x14ac:dyDescent="0.25">
      <c r="A105" s="233">
        <v>90</v>
      </c>
      <c r="B105" s="224">
        <v>2200820100087</v>
      </c>
      <c r="C105" s="217" t="s">
        <v>208</v>
      </c>
      <c r="D105" s="95">
        <v>5</v>
      </c>
      <c r="E105" s="95">
        <v>5</v>
      </c>
      <c r="F105" s="95">
        <v>4</v>
      </c>
      <c r="G105" s="95">
        <v>5</v>
      </c>
      <c r="H105" s="95">
        <v>5</v>
      </c>
      <c r="J105" s="95">
        <v>5</v>
      </c>
      <c r="K105" s="95">
        <v>5</v>
      </c>
      <c r="L105" s="95">
        <v>3</v>
      </c>
      <c r="M105" s="95">
        <v>5</v>
      </c>
      <c r="N105" s="95">
        <v>5</v>
      </c>
      <c r="P105" s="95">
        <v>5</v>
      </c>
      <c r="Q105" s="95">
        <v>5</v>
      </c>
      <c r="R105" s="95">
        <v>3</v>
      </c>
      <c r="S105" s="95">
        <v>5</v>
      </c>
      <c r="T105" s="95">
        <v>5</v>
      </c>
      <c r="V105" s="95">
        <v>5</v>
      </c>
      <c r="W105" s="95">
        <v>5</v>
      </c>
      <c r="X105" s="95">
        <v>5</v>
      </c>
      <c r="Y105" s="95">
        <v>5</v>
      </c>
      <c r="Z105" s="95">
        <v>5</v>
      </c>
      <c r="AB105" s="95">
        <v>5</v>
      </c>
      <c r="AC105" s="95">
        <v>5</v>
      </c>
      <c r="AD105" s="95">
        <v>5</v>
      </c>
      <c r="AE105" s="95">
        <v>5</v>
      </c>
      <c r="AF105" s="95">
        <v>5</v>
      </c>
      <c r="AI105" s="113">
        <f t="shared" si="25"/>
        <v>25</v>
      </c>
      <c r="AJ105" s="113">
        <f t="shared" si="26"/>
        <v>25</v>
      </c>
      <c r="AK105" s="113">
        <f t="shared" si="27"/>
        <v>100</v>
      </c>
      <c r="AL105" s="113">
        <f t="shared" si="28"/>
        <v>3</v>
      </c>
      <c r="AM105" s="113" t="str">
        <f t="shared" si="29"/>
        <v>Y</v>
      </c>
      <c r="AN105" s="113">
        <f t="shared" si="30"/>
        <v>25</v>
      </c>
      <c r="AO105" s="113">
        <f t="shared" si="31"/>
        <v>25</v>
      </c>
      <c r="AP105" s="113">
        <f t="shared" si="32"/>
        <v>100</v>
      </c>
      <c r="AQ105" s="113">
        <f t="shared" si="33"/>
        <v>3</v>
      </c>
      <c r="AR105" s="113" t="str">
        <f t="shared" si="34"/>
        <v>Y</v>
      </c>
      <c r="AS105" s="113">
        <f t="shared" si="35"/>
        <v>20</v>
      </c>
      <c r="AT105" s="113">
        <f t="shared" si="36"/>
        <v>25</v>
      </c>
      <c r="AU105" s="113">
        <f t="shared" si="37"/>
        <v>80</v>
      </c>
      <c r="AV105" s="113">
        <f t="shared" si="38"/>
        <v>3</v>
      </c>
      <c r="AW105" s="113" t="str">
        <f t="shared" si="39"/>
        <v>Y</v>
      </c>
      <c r="AX105" s="113">
        <f t="shared" si="40"/>
        <v>25</v>
      </c>
      <c r="AY105" s="113">
        <f t="shared" si="41"/>
        <v>25</v>
      </c>
      <c r="AZ105" s="113">
        <f t="shared" si="42"/>
        <v>100</v>
      </c>
      <c r="BA105" s="113">
        <f t="shared" si="43"/>
        <v>3</v>
      </c>
      <c r="BB105" s="113" t="str">
        <f t="shared" si="44"/>
        <v>Y</v>
      </c>
      <c r="BC105" s="113">
        <f t="shared" si="45"/>
        <v>25</v>
      </c>
      <c r="BD105" s="113">
        <f t="shared" si="46"/>
        <v>25</v>
      </c>
      <c r="BE105" s="113">
        <f t="shared" si="47"/>
        <v>100</v>
      </c>
      <c r="BF105" s="113">
        <f t="shared" si="48"/>
        <v>3</v>
      </c>
      <c r="BG105" s="113" t="str">
        <f t="shared" si="49"/>
        <v>Y</v>
      </c>
    </row>
    <row r="106" spans="1:59" s="70" customFormat="1" x14ac:dyDescent="0.25">
      <c r="A106" s="233">
        <v>91</v>
      </c>
      <c r="B106" s="224">
        <v>2200820100088</v>
      </c>
      <c r="C106" s="217" t="s">
        <v>209</v>
      </c>
      <c r="D106" s="95">
        <v>5</v>
      </c>
      <c r="E106" s="95">
        <v>5</v>
      </c>
      <c r="F106" s="95">
        <v>4</v>
      </c>
      <c r="G106" s="95">
        <v>5</v>
      </c>
      <c r="H106" s="95">
        <v>5</v>
      </c>
      <c r="J106" s="95">
        <v>5</v>
      </c>
      <c r="K106" s="95">
        <v>5</v>
      </c>
      <c r="L106" s="95">
        <v>4</v>
      </c>
      <c r="M106" s="95">
        <v>5</v>
      </c>
      <c r="N106" s="95">
        <v>5</v>
      </c>
      <c r="P106" s="95">
        <v>5</v>
      </c>
      <c r="Q106" s="95">
        <v>5</v>
      </c>
      <c r="R106" s="95">
        <v>4</v>
      </c>
      <c r="S106" s="95">
        <v>5</v>
      </c>
      <c r="T106" s="95">
        <v>5</v>
      </c>
      <c r="V106" s="95">
        <v>5</v>
      </c>
      <c r="W106" s="95">
        <v>5</v>
      </c>
      <c r="X106" s="95">
        <v>5</v>
      </c>
      <c r="Y106" s="95">
        <v>5</v>
      </c>
      <c r="Z106" s="95">
        <v>5</v>
      </c>
      <c r="AB106" s="95">
        <v>5</v>
      </c>
      <c r="AC106" s="95">
        <v>5</v>
      </c>
      <c r="AD106" s="95">
        <v>5</v>
      </c>
      <c r="AE106" s="95">
        <v>5</v>
      </c>
      <c r="AF106" s="95">
        <v>5</v>
      </c>
      <c r="AI106" s="113">
        <f t="shared" si="25"/>
        <v>25</v>
      </c>
      <c r="AJ106" s="113">
        <f t="shared" si="26"/>
        <v>25</v>
      </c>
      <c r="AK106" s="113">
        <f t="shared" si="27"/>
        <v>100</v>
      </c>
      <c r="AL106" s="113">
        <f t="shared" si="28"/>
        <v>3</v>
      </c>
      <c r="AM106" s="113" t="str">
        <f t="shared" si="29"/>
        <v>Y</v>
      </c>
      <c r="AN106" s="113">
        <f t="shared" si="30"/>
        <v>25</v>
      </c>
      <c r="AO106" s="113">
        <f t="shared" si="31"/>
        <v>25</v>
      </c>
      <c r="AP106" s="113">
        <f t="shared" si="32"/>
        <v>100</v>
      </c>
      <c r="AQ106" s="113">
        <f t="shared" si="33"/>
        <v>3</v>
      </c>
      <c r="AR106" s="113" t="str">
        <f t="shared" si="34"/>
        <v>Y</v>
      </c>
      <c r="AS106" s="113">
        <f t="shared" si="35"/>
        <v>22</v>
      </c>
      <c r="AT106" s="113">
        <f t="shared" si="36"/>
        <v>25</v>
      </c>
      <c r="AU106" s="113">
        <f t="shared" si="37"/>
        <v>88</v>
      </c>
      <c r="AV106" s="113">
        <f t="shared" si="38"/>
        <v>3</v>
      </c>
      <c r="AW106" s="113" t="str">
        <f t="shared" si="39"/>
        <v>Y</v>
      </c>
      <c r="AX106" s="113">
        <f t="shared" si="40"/>
        <v>25</v>
      </c>
      <c r="AY106" s="113">
        <f t="shared" si="41"/>
        <v>25</v>
      </c>
      <c r="AZ106" s="113">
        <f t="shared" si="42"/>
        <v>100</v>
      </c>
      <c r="BA106" s="113">
        <f t="shared" si="43"/>
        <v>3</v>
      </c>
      <c r="BB106" s="113" t="str">
        <f t="shared" si="44"/>
        <v>Y</v>
      </c>
      <c r="BC106" s="113">
        <f t="shared" si="45"/>
        <v>25</v>
      </c>
      <c r="BD106" s="113">
        <f t="shared" si="46"/>
        <v>25</v>
      </c>
      <c r="BE106" s="113">
        <f t="shared" si="47"/>
        <v>100</v>
      </c>
      <c r="BF106" s="113">
        <f t="shared" si="48"/>
        <v>3</v>
      </c>
      <c r="BG106" s="113" t="str">
        <f t="shared" si="49"/>
        <v>Y</v>
      </c>
    </row>
    <row r="107" spans="1:59" s="70" customFormat="1" x14ac:dyDescent="0.25">
      <c r="A107" s="233">
        <v>92</v>
      </c>
      <c r="B107" s="224">
        <v>2200820100089</v>
      </c>
      <c r="C107" s="217" t="s">
        <v>172</v>
      </c>
      <c r="D107" s="95">
        <v>5</v>
      </c>
      <c r="E107" s="95">
        <v>5</v>
      </c>
      <c r="F107" s="95">
        <v>5</v>
      </c>
      <c r="G107" s="95">
        <v>5</v>
      </c>
      <c r="H107" s="95">
        <v>5</v>
      </c>
      <c r="J107" s="95">
        <v>5</v>
      </c>
      <c r="K107" s="95">
        <v>5</v>
      </c>
      <c r="L107" s="95">
        <v>4</v>
      </c>
      <c r="M107" s="95">
        <v>5</v>
      </c>
      <c r="N107" s="95">
        <v>5</v>
      </c>
      <c r="P107" s="95">
        <v>5</v>
      </c>
      <c r="Q107" s="95">
        <v>5</v>
      </c>
      <c r="R107" s="95">
        <v>4</v>
      </c>
      <c r="S107" s="95">
        <v>5</v>
      </c>
      <c r="T107" s="95">
        <v>5</v>
      </c>
      <c r="V107" s="95">
        <v>5</v>
      </c>
      <c r="W107" s="95">
        <v>5</v>
      </c>
      <c r="X107" s="95">
        <v>5</v>
      </c>
      <c r="Y107" s="95">
        <v>5</v>
      </c>
      <c r="Z107" s="95">
        <v>5</v>
      </c>
      <c r="AB107" s="95">
        <v>5</v>
      </c>
      <c r="AC107" s="95">
        <v>5</v>
      </c>
      <c r="AD107" s="95">
        <v>5</v>
      </c>
      <c r="AE107" s="95">
        <v>5</v>
      </c>
      <c r="AF107" s="95">
        <v>5</v>
      </c>
      <c r="AI107" s="113">
        <f t="shared" si="25"/>
        <v>25</v>
      </c>
      <c r="AJ107" s="113">
        <f t="shared" si="26"/>
        <v>25</v>
      </c>
      <c r="AK107" s="113">
        <f t="shared" si="27"/>
        <v>100</v>
      </c>
      <c r="AL107" s="113">
        <f t="shared" si="28"/>
        <v>3</v>
      </c>
      <c r="AM107" s="113" t="str">
        <f t="shared" si="29"/>
        <v>Y</v>
      </c>
      <c r="AN107" s="113">
        <f t="shared" si="30"/>
        <v>25</v>
      </c>
      <c r="AO107" s="113">
        <f t="shared" si="31"/>
        <v>25</v>
      </c>
      <c r="AP107" s="113">
        <f t="shared" si="32"/>
        <v>100</v>
      </c>
      <c r="AQ107" s="113">
        <f t="shared" si="33"/>
        <v>3</v>
      </c>
      <c r="AR107" s="113" t="str">
        <f t="shared" si="34"/>
        <v>Y</v>
      </c>
      <c r="AS107" s="113">
        <f t="shared" si="35"/>
        <v>23</v>
      </c>
      <c r="AT107" s="113">
        <f t="shared" si="36"/>
        <v>25</v>
      </c>
      <c r="AU107" s="113">
        <f t="shared" si="37"/>
        <v>92</v>
      </c>
      <c r="AV107" s="113">
        <f t="shared" si="38"/>
        <v>3</v>
      </c>
      <c r="AW107" s="113" t="str">
        <f t="shared" si="39"/>
        <v>Y</v>
      </c>
      <c r="AX107" s="113">
        <f t="shared" si="40"/>
        <v>25</v>
      </c>
      <c r="AY107" s="113">
        <f t="shared" si="41"/>
        <v>25</v>
      </c>
      <c r="AZ107" s="113">
        <f t="shared" si="42"/>
        <v>100</v>
      </c>
      <c r="BA107" s="113">
        <f t="shared" si="43"/>
        <v>3</v>
      </c>
      <c r="BB107" s="113" t="str">
        <f t="shared" si="44"/>
        <v>Y</v>
      </c>
      <c r="BC107" s="113">
        <f t="shared" si="45"/>
        <v>25</v>
      </c>
      <c r="BD107" s="113">
        <f t="shared" si="46"/>
        <v>25</v>
      </c>
      <c r="BE107" s="113">
        <f t="shared" si="47"/>
        <v>100</v>
      </c>
      <c r="BF107" s="113">
        <f t="shared" si="48"/>
        <v>3</v>
      </c>
      <c r="BG107" s="113" t="str">
        <f t="shared" si="49"/>
        <v>Y</v>
      </c>
    </row>
    <row r="108" spans="1:59" s="70" customFormat="1" x14ac:dyDescent="0.25">
      <c r="A108" s="233">
        <v>93</v>
      </c>
      <c r="B108" s="224">
        <v>2200820100091</v>
      </c>
      <c r="C108" s="217" t="s">
        <v>210</v>
      </c>
      <c r="D108" s="95">
        <v>5</v>
      </c>
      <c r="E108" s="95">
        <v>5</v>
      </c>
      <c r="F108" s="95">
        <v>5</v>
      </c>
      <c r="G108" s="95">
        <v>5</v>
      </c>
      <c r="H108" s="95">
        <v>5</v>
      </c>
      <c r="J108" s="95">
        <v>5</v>
      </c>
      <c r="K108" s="95">
        <v>5</v>
      </c>
      <c r="L108" s="95">
        <v>5</v>
      </c>
      <c r="M108" s="95">
        <v>5</v>
      </c>
      <c r="N108" s="95">
        <v>5</v>
      </c>
      <c r="P108" s="95">
        <v>5</v>
      </c>
      <c r="Q108" s="95">
        <v>5</v>
      </c>
      <c r="R108" s="95">
        <v>5</v>
      </c>
      <c r="S108" s="95">
        <v>5</v>
      </c>
      <c r="T108" s="95">
        <v>5</v>
      </c>
      <c r="V108" s="95">
        <v>5</v>
      </c>
      <c r="W108" s="95">
        <v>4</v>
      </c>
      <c r="X108" s="95">
        <v>5</v>
      </c>
      <c r="Y108" s="95">
        <v>5</v>
      </c>
      <c r="Z108" s="95">
        <v>5</v>
      </c>
      <c r="AB108" s="95">
        <v>5</v>
      </c>
      <c r="AC108" s="95">
        <v>4</v>
      </c>
      <c r="AD108" s="95">
        <v>5</v>
      </c>
      <c r="AE108" s="95">
        <v>5</v>
      </c>
      <c r="AF108" s="95">
        <v>5</v>
      </c>
      <c r="AI108" s="113">
        <f t="shared" si="25"/>
        <v>25</v>
      </c>
      <c r="AJ108" s="113">
        <f t="shared" si="26"/>
        <v>25</v>
      </c>
      <c r="AK108" s="113">
        <f t="shared" si="27"/>
        <v>100</v>
      </c>
      <c r="AL108" s="113">
        <f t="shared" si="28"/>
        <v>3</v>
      </c>
      <c r="AM108" s="113" t="str">
        <f t="shared" si="29"/>
        <v>Y</v>
      </c>
      <c r="AN108" s="113">
        <f t="shared" si="30"/>
        <v>23</v>
      </c>
      <c r="AO108" s="113">
        <f t="shared" si="31"/>
        <v>25</v>
      </c>
      <c r="AP108" s="113">
        <f t="shared" si="32"/>
        <v>92</v>
      </c>
      <c r="AQ108" s="113">
        <f t="shared" si="33"/>
        <v>3</v>
      </c>
      <c r="AR108" s="113" t="str">
        <f t="shared" si="34"/>
        <v>Y</v>
      </c>
      <c r="AS108" s="113">
        <f t="shared" si="35"/>
        <v>25</v>
      </c>
      <c r="AT108" s="113">
        <f t="shared" si="36"/>
        <v>25</v>
      </c>
      <c r="AU108" s="113">
        <f t="shared" si="37"/>
        <v>100</v>
      </c>
      <c r="AV108" s="113">
        <f t="shared" si="38"/>
        <v>3</v>
      </c>
      <c r="AW108" s="113" t="str">
        <f t="shared" si="39"/>
        <v>Y</v>
      </c>
      <c r="AX108" s="113">
        <f t="shared" si="40"/>
        <v>25</v>
      </c>
      <c r="AY108" s="113">
        <f t="shared" si="41"/>
        <v>25</v>
      </c>
      <c r="AZ108" s="113">
        <f t="shared" si="42"/>
        <v>100</v>
      </c>
      <c r="BA108" s="113">
        <f t="shared" si="43"/>
        <v>3</v>
      </c>
      <c r="BB108" s="113" t="str">
        <f t="shared" si="44"/>
        <v>Y</v>
      </c>
      <c r="BC108" s="113">
        <f t="shared" si="45"/>
        <v>25</v>
      </c>
      <c r="BD108" s="113">
        <f t="shared" si="46"/>
        <v>25</v>
      </c>
      <c r="BE108" s="113">
        <f t="shared" si="47"/>
        <v>100</v>
      </c>
      <c r="BF108" s="113">
        <f t="shared" si="48"/>
        <v>3</v>
      </c>
      <c r="BG108" s="113" t="str">
        <f t="shared" si="49"/>
        <v>Y</v>
      </c>
    </row>
    <row r="109" spans="1:59" s="70" customFormat="1" x14ac:dyDescent="0.25">
      <c r="A109" s="233">
        <v>94</v>
      </c>
      <c r="B109" s="224">
        <v>2200820100092</v>
      </c>
      <c r="C109" s="217" t="s">
        <v>211</v>
      </c>
      <c r="D109" s="95">
        <v>5</v>
      </c>
      <c r="E109" s="95">
        <v>5</v>
      </c>
      <c r="F109" s="95">
        <v>3</v>
      </c>
      <c r="G109" s="95">
        <v>5</v>
      </c>
      <c r="H109" s="95">
        <v>5</v>
      </c>
      <c r="J109" s="95">
        <v>5</v>
      </c>
      <c r="K109" s="95">
        <v>5</v>
      </c>
      <c r="L109" s="95">
        <v>3</v>
      </c>
      <c r="M109" s="95">
        <v>5</v>
      </c>
      <c r="N109" s="95">
        <v>5</v>
      </c>
      <c r="P109" s="95">
        <v>5</v>
      </c>
      <c r="Q109" s="95">
        <v>5</v>
      </c>
      <c r="R109" s="95">
        <v>3</v>
      </c>
      <c r="S109" s="95">
        <v>5</v>
      </c>
      <c r="T109" s="95">
        <v>5</v>
      </c>
      <c r="V109" s="95">
        <v>5</v>
      </c>
      <c r="W109" s="95">
        <v>5</v>
      </c>
      <c r="X109" s="95">
        <v>5</v>
      </c>
      <c r="Y109" s="95">
        <v>5</v>
      </c>
      <c r="Z109" s="95">
        <v>5</v>
      </c>
      <c r="AB109" s="95">
        <v>5</v>
      </c>
      <c r="AC109" s="95">
        <v>5</v>
      </c>
      <c r="AD109" s="95">
        <v>5</v>
      </c>
      <c r="AE109" s="95">
        <v>5</v>
      </c>
      <c r="AF109" s="95">
        <v>5</v>
      </c>
      <c r="AI109" s="113">
        <f t="shared" si="25"/>
        <v>25</v>
      </c>
      <c r="AJ109" s="113">
        <f t="shared" si="26"/>
        <v>25</v>
      </c>
      <c r="AK109" s="113">
        <f t="shared" si="27"/>
        <v>100</v>
      </c>
      <c r="AL109" s="113">
        <f t="shared" si="28"/>
        <v>3</v>
      </c>
      <c r="AM109" s="113" t="str">
        <f t="shared" si="29"/>
        <v>Y</v>
      </c>
      <c r="AN109" s="113">
        <f t="shared" si="30"/>
        <v>25</v>
      </c>
      <c r="AO109" s="113">
        <f t="shared" si="31"/>
        <v>25</v>
      </c>
      <c r="AP109" s="113">
        <f t="shared" si="32"/>
        <v>100</v>
      </c>
      <c r="AQ109" s="113">
        <f t="shared" si="33"/>
        <v>3</v>
      </c>
      <c r="AR109" s="113" t="str">
        <f t="shared" si="34"/>
        <v>Y</v>
      </c>
      <c r="AS109" s="113">
        <f t="shared" si="35"/>
        <v>19</v>
      </c>
      <c r="AT109" s="113">
        <f t="shared" si="36"/>
        <v>25</v>
      </c>
      <c r="AU109" s="113">
        <f t="shared" si="37"/>
        <v>76</v>
      </c>
      <c r="AV109" s="113">
        <f t="shared" si="38"/>
        <v>3</v>
      </c>
      <c r="AW109" s="113" t="str">
        <f t="shared" si="39"/>
        <v>Y</v>
      </c>
      <c r="AX109" s="113">
        <f t="shared" si="40"/>
        <v>25</v>
      </c>
      <c r="AY109" s="113">
        <f t="shared" si="41"/>
        <v>25</v>
      </c>
      <c r="AZ109" s="113">
        <f t="shared" si="42"/>
        <v>100</v>
      </c>
      <c r="BA109" s="113">
        <f t="shared" si="43"/>
        <v>3</v>
      </c>
      <c r="BB109" s="113" t="str">
        <f t="shared" si="44"/>
        <v>Y</v>
      </c>
      <c r="BC109" s="113">
        <f t="shared" si="45"/>
        <v>25</v>
      </c>
      <c r="BD109" s="113">
        <f t="shared" si="46"/>
        <v>25</v>
      </c>
      <c r="BE109" s="113">
        <f t="shared" si="47"/>
        <v>100</v>
      </c>
      <c r="BF109" s="113">
        <f t="shared" si="48"/>
        <v>3</v>
      </c>
      <c r="BG109" s="113" t="str">
        <f t="shared" si="49"/>
        <v>Y</v>
      </c>
    </row>
    <row r="110" spans="1:59" s="70" customFormat="1" x14ac:dyDescent="0.25">
      <c r="A110" s="233">
        <v>95</v>
      </c>
      <c r="B110" s="224">
        <v>2200820100093</v>
      </c>
      <c r="C110" s="217" t="s">
        <v>173</v>
      </c>
      <c r="D110" s="95">
        <v>5</v>
      </c>
      <c r="E110" s="95">
        <v>5</v>
      </c>
      <c r="F110" s="95">
        <v>4</v>
      </c>
      <c r="G110" s="95">
        <v>5</v>
      </c>
      <c r="H110" s="95">
        <v>5</v>
      </c>
      <c r="J110" s="95">
        <v>5</v>
      </c>
      <c r="K110" s="95">
        <v>5</v>
      </c>
      <c r="L110" s="95">
        <v>5</v>
      </c>
      <c r="M110" s="95">
        <v>5</v>
      </c>
      <c r="N110" s="95">
        <v>5</v>
      </c>
      <c r="P110" s="95">
        <v>5</v>
      </c>
      <c r="Q110" s="95">
        <v>5</v>
      </c>
      <c r="R110" s="95">
        <v>5</v>
      </c>
      <c r="S110" s="95">
        <v>5</v>
      </c>
      <c r="T110" s="95">
        <v>5</v>
      </c>
      <c r="V110" s="95">
        <v>5</v>
      </c>
      <c r="W110" s="95">
        <v>5</v>
      </c>
      <c r="X110" s="95">
        <v>5</v>
      </c>
      <c r="Y110" s="95">
        <v>5</v>
      </c>
      <c r="Z110" s="95">
        <v>5</v>
      </c>
      <c r="AB110" s="95">
        <v>5</v>
      </c>
      <c r="AC110" s="95">
        <v>5</v>
      </c>
      <c r="AD110" s="95">
        <v>5</v>
      </c>
      <c r="AE110" s="95">
        <v>5</v>
      </c>
      <c r="AF110" s="95">
        <v>5</v>
      </c>
      <c r="AI110" s="113">
        <f t="shared" si="25"/>
        <v>25</v>
      </c>
      <c r="AJ110" s="113">
        <f t="shared" si="26"/>
        <v>25</v>
      </c>
      <c r="AK110" s="113">
        <f t="shared" si="27"/>
        <v>100</v>
      </c>
      <c r="AL110" s="113">
        <f t="shared" si="28"/>
        <v>3</v>
      </c>
      <c r="AM110" s="113" t="str">
        <f t="shared" si="29"/>
        <v>Y</v>
      </c>
      <c r="AN110" s="113">
        <f t="shared" si="30"/>
        <v>25</v>
      </c>
      <c r="AO110" s="113">
        <f t="shared" si="31"/>
        <v>25</v>
      </c>
      <c r="AP110" s="113">
        <f t="shared" si="32"/>
        <v>100</v>
      </c>
      <c r="AQ110" s="113">
        <f t="shared" si="33"/>
        <v>3</v>
      </c>
      <c r="AR110" s="113" t="str">
        <f t="shared" si="34"/>
        <v>Y</v>
      </c>
      <c r="AS110" s="113">
        <f t="shared" si="35"/>
        <v>24</v>
      </c>
      <c r="AT110" s="113">
        <f t="shared" si="36"/>
        <v>25</v>
      </c>
      <c r="AU110" s="113">
        <f t="shared" si="37"/>
        <v>96</v>
      </c>
      <c r="AV110" s="113">
        <f t="shared" si="38"/>
        <v>3</v>
      </c>
      <c r="AW110" s="113" t="str">
        <f t="shared" si="39"/>
        <v>Y</v>
      </c>
      <c r="AX110" s="113">
        <f t="shared" si="40"/>
        <v>25</v>
      </c>
      <c r="AY110" s="113">
        <f t="shared" si="41"/>
        <v>25</v>
      </c>
      <c r="AZ110" s="113">
        <f t="shared" si="42"/>
        <v>100</v>
      </c>
      <c r="BA110" s="113">
        <f t="shared" si="43"/>
        <v>3</v>
      </c>
      <c r="BB110" s="113" t="str">
        <f t="shared" si="44"/>
        <v>Y</v>
      </c>
      <c r="BC110" s="113">
        <f t="shared" si="45"/>
        <v>25</v>
      </c>
      <c r="BD110" s="113">
        <f t="shared" si="46"/>
        <v>25</v>
      </c>
      <c r="BE110" s="113">
        <f t="shared" si="47"/>
        <v>100</v>
      </c>
      <c r="BF110" s="113">
        <f t="shared" si="48"/>
        <v>3</v>
      </c>
      <c r="BG110" s="113" t="str">
        <f t="shared" si="49"/>
        <v>Y</v>
      </c>
    </row>
    <row r="111" spans="1:59" s="70" customFormat="1" x14ac:dyDescent="0.25">
      <c r="A111" s="233">
        <v>96</v>
      </c>
      <c r="B111" s="224">
        <v>2200820100094</v>
      </c>
      <c r="C111" s="217" t="s">
        <v>212</v>
      </c>
      <c r="D111" s="95">
        <v>5</v>
      </c>
      <c r="E111" s="95">
        <v>5</v>
      </c>
      <c r="F111" s="95">
        <v>4</v>
      </c>
      <c r="G111" s="95">
        <v>5</v>
      </c>
      <c r="H111" s="95">
        <v>5</v>
      </c>
      <c r="J111" s="95">
        <v>5</v>
      </c>
      <c r="K111" s="95">
        <v>5</v>
      </c>
      <c r="L111" s="95">
        <v>5</v>
      </c>
      <c r="M111" s="95">
        <v>5</v>
      </c>
      <c r="N111" s="95">
        <v>5</v>
      </c>
      <c r="P111" s="95">
        <v>5</v>
      </c>
      <c r="Q111" s="95">
        <v>5</v>
      </c>
      <c r="R111" s="95">
        <v>5</v>
      </c>
      <c r="S111" s="95">
        <v>5</v>
      </c>
      <c r="T111" s="95">
        <v>5</v>
      </c>
      <c r="V111" s="95">
        <v>5</v>
      </c>
      <c r="W111" s="95">
        <v>5</v>
      </c>
      <c r="X111" s="95">
        <v>5</v>
      </c>
      <c r="Y111" s="95">
        <v>5</v>
      </c>
      <c r="Z111" s="95">
        <v>5</v>
      </c>
      <c r="AB111" s="95">
        <v>5</v>
      </c>
      <c r="AC111" s="95">
        <v>5</v>
      </c>
      <c r="AD111" s="95">
        <v>5</v>
      </c>
      <c r="AE111" s="95">
        <v>5</v>
      </c>
      <c r="AF111" s="95">
        <v>5</v>
      </c>
      <c r="AI111" s="113">
        <f t="shared" si="25"/>
        <v>25</v>
      </c>
      <c r="AJ111" s="113">
        <f t="shared" si="26"/>
        <v>25</v>
      </c>
      <c r="AK111" s="113">
        <f t="shared" si="27"/>
        <v>100</v>
      </c>
      <c r="AL111" s="113">
        <f t="shared" si="28"/>
        <v>3</v>
      </c>
      <c r="AM111" s="113" t="str">
        <f t="shared" si="29"/>
        <v>Y</v>
      </c>
      <c r="AN111" s="113">
        <f t="shared" si="30"/>
        <v>25</v>
      </c>
      <c r="AO111" s="113">
        <f t="shared" si="31"/>
        <v>25</v>
      </c>
      <c r="AP111" s="113">
        <f t="shared" si="32"/>
        <v>100</v>
      </c>
      <c r="AQ111" s="113">
        <f t="shared" si="33"/>
        <v>3</v>
      </c>
      <c r="AR111" s="113" t="str">
        <f t="shared" si="34"/>
        <v>Y</v>
      </c>
      <c r="AS111" s="113">
        <f t="shared" si="35"/>
        <v>24</v>
      </c>
      <c r="AT111" s="113">
        <f t="shared" si="36"/>
        <v>25</v>
      </c>
      <c r="AU111" s="113">
        <f t="shared" si="37"/>
        <v>96</v>
      </c>
      <c r="AV111" s="113">
        <f t="shared" si="38"/>
        <v>3</v>
      </c>
      <c r="AW111" s="113" t="str">
        <f t="shared" si="39"/>
        <v>Y</v>
      </c>
      <c r="AX111" s="113">
        <f t="shared" si="40"/>
        <v>25</v>
      </c>
      <c r="AY111" s="113">
        <f t="shared" si="41"/>
        <v>25</v>
      </c>
      <c r="AZ111" s="113">
        <f t="shared" si="42"/>
        <v>100</v>
      </c>
      <c r="BA111" s="113">
        <f t="shared" si="43"/>
        <v>3</v>
      </c>
      <c r="BB111" s="113" t="str">
        <f t="shared" si="44"/>
        <v>Y</v>
      </c>
      <c r="BC111" s="113">
        <f t="shared" si="45"/>
        <v>25</v>
      </c>
      <c r="BD111" s="113">
        <f t="shared" si="46"/>
        <v>25</v>
      </c>
      <c r="BE111" s="113">
        <f t="shared" si="47"/>
        <v>100</v>
      </c>
      <c r="BF111" s="113">
        <f t="shared" si="48"/>
        <v>3</v>
      </c>
      <c r="BG111" s="113" t="str">
        <f t="shared" si="49"/>
        <v>Y</v>
      </c>
    </row>
    <row r="112" spans="1:59" s="70" customFormat="1" x14ac:dyDescent="0.25">
      <c r="A112" s="233">
        <v>97</v>
      </c>
      <c r="B112" s="224">
        <v>2200820100095</v>
      </c>
      <c r="C112" s="217" t="s">
        <v>213</v>
      </c>
      <c r="D112" s="95">
        <v>5</v>
      </c>
      <c r="E112" s="95">
        <v>5</v>
      </c>
      <c r="F112" s="95">
        <v>5</v>
      </c>
      <c r="G112" s="95">
        <v>5</v>
      </c>
      <c r="H112" s="95">
        <v>5</v>
      </c>
      <c r="J112" s="95">
        <v>5</v>
      </c>
      <c r="K112" s="95">
        <v>5</v>
      </c>
      <c r="L112" s="95">
        <v>5</v>
      </c>
      <c r="M112" s="95">
        <v>5</v>
      </c>
      <c r="N112" s="95">
        <v>5</v>
      </c>
      <c r="P112" s="95">
        <v>5</v>
      </c>
      <c r="Q112" s="95">
        <v>5</v>
      </c>
      <c r="R112" s="95">
        <v>5</v>
      </c>
      <c r="S112" s="95">
        <v>5</v>
      </c>
      <c r="T112" s="95">
        <v>5</v>
      </c>
      <c r="V112" s="95">
        <v>5</v>
      </c>
      <c r="W112" s="95">
        <v>5</v>
      </c>
      <c r="X112" s="95">
        <v>5</v>
      </c>
      <c r="Y112" s="95">
        <v>5</v>
      </c>
      <c r="Z112" s="95">
        <v>5</v>
      </c>
      <c r="AB112" s="95">
        <v>5</v>
      </c>
      <c r="AC112" s="95">
        <v>5</v>
      </c>
      <c r="AD112" s="95">
        <v>5</v>
      </c>
      <c r="AE112" s="95">
        <v>5</v>
      </c>
      <c r="AF112" s="95">
        <v>5</v>
      </c>
      <c r="AI112" s="113">
        <f t="shared" si="25"/>
        <v>25</v>
      </c>
      <c r="AJ112" s="113">
        <f t="shared" si="26"/>
        <v>25</v>
      </c>
      <c r="AK112" s="113">
        <f t="shared" si="27"/>
        <v>100</v>
      </c>
      <c r="AL112" s="113">
        <f t="shared" si="28"/>
        <v>3</v>
      </c>
      <c r="AM112" s="113" t="str">
        <f t="shared" si="29"/>
        <v>Y</v>
      </c>
      <c r="AN112" s="113">
        <f t="shared" si="30"/>
        <v>25</v>
      </c>
      <c r="AO112" s="113">
        <f t="shared" si="31"/>
        <v>25</v>
      </c>
      <c r="AP112" s="113">
        <f t="shared" si="32"/>
        <v>100</v>
      </c>
      <c r="AQ112" s="113">
        <f t="shared" si="33"/>
        <v>3</v>
      </c>
      <c r="AR112" s="113" t="str">
        <f t="shared" si="34"/>
        <v>Y</v>
      </c>
      <c r="AS112" s="113">
        <f t="shared" si="35"/>
        <v>25</v>
      </c>
      <c r="AT112" s="113">
        <f t="shared" si="36"/>
        <v>25</v>
      </c>
      <c r="AU112" s="113">
        <f t="shared" si="37"/>
        <v>100</v>
      </c>
      <c r="AV112" s="113">
        <f t="shared" si="38"/>
        <v>3</v>
      </c>
      <c r="AW112" s="113" t="str">
        <f t="shared" si="39"/>
        <v>Y</v>
      </c>
      <c r="AX112" s="113">
        <f t="shared" si="40"/>
        <v>25</v>
      </c>
      <c r="AY112" s="113">
        <f t="shared" si="41"/>
        <v>25</v>
      </c>
      <c r="AZ112" s="113">
        <f t="shared" si="42"/>
        <v>100</v>
      </c>
      <c r="BA112" s="113">
        <f t="shared" si="43"/>
        <v>3</v>
      </c>
      <c r="BB112" s="113" t="str">
        <f t="shared" si="44"/>
        <v>Y</v>
      </c>
      <c r="BC112" s="113">
        <f t="shared" si="45"/>
        <v>25</v>
      </c>
      <c r="BD112" s="113">
        <f t="shared" si="46"/>
        <v>25</v>
      </c>
      <c r="BE112" s="113">
        <f t="shared" si="47"/>
        <v>100</v>
      </c>
      <c r="BF112" s="113">
        <f t="shared" si="48"/>
        <v>3</v>
      </c>
      <c r="BG112" s="113" t="str">
        <f t="shared" si="49"/>
        <v>Y</v>
      </c>
    </row>
    <row r="113" spans="1:59" s="70" customFormat="1" x14ac:dyDescent="0.25">
      <c r="A113" s="233">
        <v>98</v>
      </c>
      <c r="B113" s="224">
        <v>2200820100096</v>
      </c>
      <c r="C113" s="217" t="s">
        <v>214</v>
      </c>
      <c r="D113" s="95">
        <v>5</v>
      </c>
      <c r="E113" s="95">
        <v>5</v>
      </c>
      <c r="F113" s="95">
        <v>3</v>
      </c>
      <c r="G113" s="95">
        <v>5</v>
      </c>
      <c r="H113" s="95">
        <v>5</v>
      </c>
      <c r="J113" s="95">
        <v>5</v>
      </c>
      <c r="K113" s="95">
        <v>5</v>
      </c>
      <c r="L113" s="95">
        <v>5</v>
      </c>
      <c r="M113" s="95">
        <v>5</v>
      </c>
      <c r="N113" s="95">
        <v>5</v>
      </c>
      <c r="P113" s="95">
        <v>5</v>
      </c>
      <c r="Q113" s="95">
        <v>5</v>
      </c>
      <c r="R113" s="95">
        <v>5</v>
      </c>
      <c r="S113" s="95">
        <v>5</v>
      </c>
      <c r="T113" s="95">
        <v>5</v>
      </c>
      <c r="V113" s="95">
        <v>5</v>
      </c>
      <c r="W113" s="95">
        <v>4</v>
      </c>
      <c r="X113" s="95">
        <v>5</v>
      </c>
      <c r="Y113" s="95">
        <v>2</v>
      </c>
      <c r="Z113" s="95">
        <v>5</v>
      </c>
      <c r="AB113" s="95">
        <v>5</v>
      </c>
      <c r="AC113" s="95">
        <v>4</v>
      </c>
      <c r="AD113" s="95">
        <v>5</v>
      </c>
      <c r="AE113" s="95">
        <v>2</v>
      </c>
      <c r="AF113" s="95">
        <v>5</v>
      </c>
      <c r="AI113" s="113">
        <f t="shared" si="25"/>
        <v>25</v>
      </c>
      <c r="AJ113" s="113">
        <f t="shared" si="26"/>
        <v>25</v>
      </c>
      <c r="AK113" s="113">
        <f t="shared" si="27"/>
        <v>100</v>
      </c>
      <c r="AL113" s="113">
        <f t="shared" si="28"/>
        <v>3</v>
      </c>
      <c r="AM113" s="113" t="str">
        <f t="shared" si="29"/>
        <v>Y</v>
      </c>
      <c r="AN113" s="113">
        <f t="shared" si="30"/>
        <v>23</v>
      </c>
      <c r="AO113" s="113">
        <f t="shared" si="31"/>
        <v>25</v>
      </c>
      <c r="AP113" s="113">
        <f t="shared" si="32"/>
        <v>92</v>
      </c>
      <c r="AQ113" s="113">
        <f t="shared" si="33"/>
        <v>3</v>
      </c>
      <c r="AR113" s="113" t="str">
        <f t="shared" si="34"/>
        <v>Y</v>
      </c>
      <c r="AS113" s="113">
        <f t="shared" si="35"/>
        <v>23</v>
      </c>
      <c r="AT113" s="113">
        <f t="shared" si="36"/>
        <v>25</v>
      </c>
      <c r="AU113" s="113">
        <f t="shared" si="37"/>
        <v>92</v>
      </c>
      <c r="AV113" s="113">
        <f t="shared" si="38"/>
        <v>3</v>
      </c>
      <c r="AW113" s="113" t="str">
        <f t="shared" si="39"/>
        <v>Y</v>
      </c>
      <c r="AX113" s="113">
        <f t="shared" si="40"/>
        <v>19</v>
      </c>
      <c r="AY113" s="113">
        <f t="shared" si="41"/>
        <v>25</v>
      </c>
      <c r="AZ113" s="113">
        <f t="shared" si="42"/>
        <v>76</v>
      </c>
      <c r="BA113" s="113">
        <f t="shared" si="43"/>
        <v>3</v>
      </c>
      <c r="BB113" s="113" t="str">
        <f t="shared" si="44"/>
        <v>Y</v>
      </c>
      <c r="BC113" s="113">
        <f t="shared" si="45"/>
        <v>25</v>
      </c>
      <c r="BD113" s="113">
        <f t="shared" si="46"/>
        <v>25</v>
      </c>
      <c r="BE113" s="113">
        <f t="shared" si="47"/>
        <v>100</v>
      </c>
      <c r="BF113" s="113">
        <f t="shared" si="48"/>
        <v>3</v>
      </c>
      <c r="BG113" s="113" t="str">
        <f t="shared" si="49"/>
        <v>Y</v>
      </c>
    </row>
    <row r="114" spans="1:59" s="70" customFormat="1" x14ac:dyDescent="0.25">
      <c r="A114" s="233">
        <v>99</v>
      </c>
      <c r="B114" s="224">
        <v>2200820100097</v>
      </c>
      <c r="C114" s="217" t="s">
        <v>215</v>
      </c>
      <c r="D114" s="95">
        <v>5</v>
      </c>
      <c r="E114" s="95">
        <v>5</v>
      </c>
      <c r="F114" s="95">
        <v>5</v>
      </c>
      <c r="G114" s="95">
        <v>5</v>
      </c>
      <c r="H114" s="95">
        <v>5</v>
      </c>
      <c r="J114" s="95">
        <v>5</v>
      </c>
      <c r="K114" s="95">
        <v>5</v>
      </c>
      <c r="L114" s="95">
        <v>5</v>
      </c>
      <c r="M114" s="95">
        <v>5</v>
      </c>
      <c r="N114" s="95">
        <v>5</v>
      </c>
      <c r="P114" s="95">
        <v>5</v>
      </c>
      <c r="Q114" s="95">
        <v>5</v>
      </c>
      <c r="R114" s="95">
        <v>5</v>
      </c>
      <c r="S114" s="95">
        <v>5</v>
      </c>
      <c r="T114" s="95">
        <v>5</v>
      </c>
      <c r="V114" s="95">
        <v>5</v>
      </c>
      <c r="W114" s="95">
        <v>5</v>
      </c>
      <c r="X114" s="95">
        <v>5</v>
      </c>
      <c r="Y114" s="95">
        <v>5</v>
      </c>
      <c r="Z114" s="95">
        <v>5</v>
      </c>
      <c r="AB114" s="95">
        <v>5</v>
      </c>
      <c r="AC114" s="95">
        <v>5</v>
      </c>
      <c r="AD114" s="95">
        <v>5</v>
      </c>
      <c r="AE114" s="95">
        <v>5</v>
      </c>
      <c r="AF114" s="95">
        <v>5</v>
      </c>
      <c r="AI114" s="113">
        <f t="shared" si="25"/>
        <v>25</v>
      </c>
      <c r="AJ114" s="113">
        <f t="shared" si="26"/>
        <v>25</v>
      </c>
      <c r="AK114" s="113">
        <f t="shared" si="27"/>
        <v>100</v>
      </c>
      <c r="AL114" s="113">
        <f t="shared" si="28"/>
        <v>3</v>
      </c>
      <c r="AM114" s="113" t="str">
        <f t="shared" si="29"/>
        <v>Y</v>
      </c>
      <c r="AN114" s="113">
        <f t="shared" si="30"/>
        <v>25</v>
      </c>
      <c r="AO114" s="113">
        <f t="shared" si="31"/>
        <v>25</v>
      </c>
      <c r="AP114" s="113">
        <f t="shared" si="32"/>
        <v>100</v>
      </c>
      <c r="AQ114" s="113">
        <f t="shared" si="33"/>
        <v>3</v>
      </c>
      <c r="AR114" s="113" t="str">
        <f t="shared" si="34"/>
        <v>Y</v>
      </c>
      <c r="AS114" s="113">
        <f t="shared" si="35"/>
        <v>25</v>
      </c>
      <c r="AT114" s="113">
        <f t="shared" si="36"/>
        <v>25</v>
      </c>
      <c r="AU114" s="113">
        <f t="shared" si="37"/>
        <v>100</v>
      </c>
      <c r="AV114" s="113">
        <f t="shared" si="38"/>
        <v>3</v>
      </c>
      <c r="AW114" s="113" t="str">
        <f t="shared" si="39"/>
        <v>Y</v>
      </c>
      <c r="AX114" s="113">
        <f t="shared" si="40"/>
        <v>25</v>
      </c>
      <c r="AY114" s="113">
        <f t="shared" si="41"/>
        <v>25</v>
      </c>
      <c r="AZ114" s="113">
        <f t="shared" si="42"/>
        <v>100</v>
      </c>
      <c r="BA114" s="113">
        <f t="shared" si="43"/>
        <v>3</v>
      </c>
      <c r="BB114" s="113" t="str">
        <f t="shared" si="44"/>
        <v>Y</v>
      </c>
      <c r="BC114" s="113">
        <f t="shared" si="45"/>
        <v>25</v>
      </c>
      <c r="BD114" s="113">
        <f t="shared" si="46"/>
        <v>25</v>
      </c>
      <c r="BE114" s="113">
        <f t="shared" si="47"/>
        <v>100</v>
      </c>
      <c r="BF114" s="113">
        <f t="shared" si="48"/>
        <v>3</v>
      </c>
      <c r="BG114" s="113" t="str">
        <f t="shared" si="49"/>
        <v>Y</v>
      </c>
    </row>
    <row r="115" spans="1:59" s="70" customFormat="1" x14ac:dyDescent="0.25">
      <c r="A115" s="233">
        <v>100</v>
      </c>
      <c r="B115" s="224">
        <v>2200820100098</v>
      </c>
      <c r="C115" s="217" t="s">
        <v>174</v>
      </c>
      <c r="D115" s="95">
        <v>5</v>
      </c>
      <c r="E115" s="95">
        <v>5</v>
      </c>
      <c r="F115" s="95">
        <v>5</v>
      </c>
      <c r="G115" s="95">
        <v>5</v>
      </c>
      <c r="H115" s="95">
        <v>5</v>
      </c>
      <c r="J115" s="95">
        <v>5</v>
      </c>
      <c r="K115" s="95">
        <v>5</v>
      </c>
      <c r="L115" s="95">
        <v>5</v>
      </c>
      <c r="M115" s="95">
        <v>5</v>
      </c>
      <c r="N115" s="95">
        <v>5</v>
      </c>
      <c r="P115" s="95">
        <v>5</v>
      </c>
      <c r="Q115" s="95">
        <v>5</v>
      </c>
      <c r="R115" s="95">
        <v>5</v>
      </c>
      <c r="S115" s="95">
        <v>5</v>
      </c>
      <c r="T115" s="95">
        <v>5</v>
      </c>
      <c r="V115" s="95">
        <v>5</v>
      </c>
      <c r="W115" s="95">
        <v>5</v>
      </c>
      <c r="X115" s="95">
        <v>5</v>
      </c>
      <c r="Y115" s="95">
        <v>5</v>
      </c>
      <c r="Z115" s="95">
        <v>5</v>
      </c>
      <c r="AB115" s="95">
        <v>5</v>
      </c>
      <c r="AC115" s="95">
        <v>5</v>
      </c>
      <c r="AD115" s="95">
        <v>5</v>
      </c>
      <c r="AE115" s="95">
        <v>5</v>
      </c>
      <c r="AF115" s="95">
        <v>5</v>
      </c>
      <c r="AI115" s="113">
        <f t="shared" si="25"/>
        <v>25</v>
      </c>
      <c r="AJ115" s="113">
        <f t="shared" si="26"/>
        <v>25</v>
      </c>
      <c r="AK115" s="113">
        <f t="shared" si="27"/>
        <v>100</v>
      </c>
      <c r="AL115" s="113">
        <f t="shared" si="28"/>
        <v>3</v>
      </c>
      <c r="AM115" s="113" t="str">
        <f t="shared" si="29"/>
        <v>Y</v>
      </c>
      <c r="AN115" s="113">
        <f t="shared" si="30"/>
        <v>25</v>
      </c>
      <c r="AO115" s="113">
        <f t="shared" si="31"/>
        <v>25</v>
      </c>
      <c r="AP115" s="113">
        <f t="shared" si="32"/>
        <v>100</v>
      </c>
      <c r="AQ115" s="113">
        <f t="shared" si="33"/>
        <v>3</v>
      </c>
      <c r="AR115" s="113" t="str">
        <f t="shared" si="34"/>
        <v>Y</v>
      </c>
      <c r="AS115" s="113">
        <f t="shared" si="35"/>
        <v>25</v>
      </c>
      <c r="AT115" s="113">
        <f t="shared" si="36"/>
        <v>25</v>
      </c>
      <c r="AU115" s="113">
        <f t="shared" si="37"/>
        <v>100</v>
      </c>
      <c r="AV115" s="113">
        <f t="shared" si="38"/>
        <v>3</v>
      </c>
      <c r="AW115" s="113" t="str">
        <f t="shared" si="39"/>
        <v>Y</v>
      </c>
      <c r="AX115" s="113">
        <f t="shared" si="40"/>
        <v>25</v>
      </c>
      <c r="AY115" s="113">
        <f t="shared" si="41"/>
        <v>25</v>
      </c>
      <c r="AZ115" s="113">
        <f t="shared" si="42"/>
        <v>100</v>
      </c>
      <c r="BA115" s="113">
        <f t="shared" si="43"/>
        <v>3</v>
      </c>
      <c r="BB115" s="113" t="str">
        <f t="shared" si="44"/>
        <v>Y</v>
      </c>
      <c r="BC115" s="113">
        <f t="shared" si="45"/>
        <v>25</v>
      </c>
      <c r="BD115" s="113">
        <f t="shared" si="46"/>
        <v>25</v>
      </c>
      <c r="BE115" s="113">
        <f t="shared" si="47"/>
        <v>100</v>
      </c>
      <c r="BF115" s="113">
        <f t="shared" si="48"/>
        <v>3</v>
      </c>
      <c r="BG115" s="113" t="str">
        <f t="shared" si="49"/>
        <v>Y</v>
      </c>
    </row>
    <row r="116" spans="1:59" s="70" customFormat="1" x14ac:dyDescent="0.25">
      <c r="A116" s="233">
        <v>101</v>
      </c>
      <c r="B116" s="224">
        <v>2200820100099</v>
      </c>
      <c r="C116" s="217" t="s">
        <v>216</v>
      </c>
      <c r="D116" s="95">
        <v>5</v>
      </c>
      <c r="E116" s="95">
        <v>5</v>
      </c>
      <c r="F116" s="95">
        <v>5</v>
      </c>
      <c r="G116" s="95">
        <v>5</v>
      </c>
      <c r="H116" s="95">
        <v>5</v>
      </c>
      <c r="J116" s="95">
        <v>5</v>
      </c>
      <c r="K116" s="95">
        <v>5</v>
      </c>
      <c r="L116" s="95">
        <v>5</v>
      </c>
      <c r="M116" s="95">
        <v>5</v>
      </c>
      <c r="N116" s="95">
        <v>5</v>
      </c>
      <c r="P116" s="95">
        <v>5</v>
      </c>
      <c r="Q116" s="95">
        <v>5</v>
      </c>
      <c r="R116" s="95">
        <v>5</v>
      </c>
      <c r="S116" s="95">
        <v>5</v>
      </c>
      <c r="T116" s="95">
        <v>5</v>
      </c>
      <c r="V116" s="95">
        <v>5</v>
      </c>
      <c r="W116" s="95">
        <v>5</v>
      </c>
      <c r="X116" s="95">
        <v>5</v>
      </c>
      <c r="Y116" s="95">
        <v>5</v>
      </c>
      <c r="Z116" s="95">
        <v>5</v>
      </c>
      <c r="AB116" s="95">
        <v>5</v>
      </c>
      <c r="AC116" s="95">
        <v>5</v>
      </c>
      <c r="AD116" s="95">
        <v>5</v>
      </c>
      <c r="AE116" s="95">
        <v>5</v>
      </c>
      <c r="AF116" s="95">
        <v>5</v>
      </c>
      <c r="AI116" s="113">
        <f t="shared" si="25"/>
        <v>25</v>
      </c>
      <c r="AJ116" s="113">
        <f t="shared" si="26"/>
        <v>25</v>
      </c>
      <c r="AK116" s="113">
        <f t="shared" si="27"/>
        <v>100</v>
      </c>
      <c r="AL116" s="113">
        <f t="shared" si="28"/>
        <v>3</v>
      </c>
      <c r="AM116" s="113" t="str">
        <f t="shared" si="29"/>
        <v>Y</v>
      </c>
      <c r="AN116" s="113">
        <f t="shared" si="30"/>
        <v>25</v>
      </c>
      <c r="AO116" s="113">
        <f t="shared" si="31"/>
        <v>25</v>
      </c>
      <c r="AP116" s="113">
        <f t="shared" si="32"/>
        <v>100</v>
      </c>
      <c r="AQ116" s="113">
        <f t="shared" si="33"/>
        <v>3</v>
      </c>
      <c r="AR116" s="113" t="str">
        <f t="shared" si="34"/>
        <v>Y</v>
      </c>
      <c r="AS116" s="113">
        <f t="shared" si="35"/>
        <v>25</v>
      </c>
      <c r="AT116" s="113">
        <f t="shared" si="36"/>
        <v>25</v>
      </c>
      <c r="AU116" s="113">
        <f t="shared" si="37"/>
        <v>100</v>
      </c>
      <c r="AV116" s="113">
        <f t="shared" si="38"/>
        <v>3</v>
      </c>
      <c r="AW116" s="113" t="str">
        <f t="shared" si="39"/>
        <v>Y</v>
      </c>
      <c r="AX116" s="113">
        <f t="shared" si="40"/>
        <v>25</v>
      </c>
      <c r="AY116" s="113">
        <f t="shared" si="41"/>
        <v>25</v>
      </c>
      <c r="AZ116" s="113">
        <f t="shared" si="42"/>
        <v>100</v>
      </c>
      <c r="BA116" s="113">
        <f t="shared" si="43"/>
        <v>3</v>
      </c>
      <c r="BB116" s="113" t="str">
        <f t="shared" si="44"/>
        <v>Y</v>
      </c>
      <c r="BC116" s="113">
        <f t="shared" si="45"/>
        <v>25</v>
      </c>
      <c r="BD116" s="113">
        <f t="shared" si="46"/>
        <v>25</v>
      </c>
      <c r="BE116" s="113">
        <f t="shared" si="47"/>
        <v>100</v>
      </c>
      <c r="BF116" s="113">
        <f t="shared" si="48"/>
        <v>3</v>
      </c>
      <c r="BG116" s="113" t="str">
        <f t="shared" si="49"/>
        <v>Y</v>
      </c>
    </row>
    <row r="117" spans="1:59" s="70" customFormat="1" x14ac:dyDescent="0.25">
      <c r="A117" s="233">
        <v>102</v>
      </c>
      <c r="B117" s="224">
        <v>2200820100100</v>
      </c>
      <c r="C117" s="217" t="s">
        <v>217</v>
      </c>
      <c r="D117" s="95">
        <v>5</v>
      </c>
      <c r="E117" s="95">
        <v>4</v>
      </c>
      <c r="F117" s="95">
        <v>5</v>
      </c>
      <c r="G117" s="95">
        <v>4</v>
      </c>
      <c r="H117" s="95">
        <v>5</v>
      </c>
      <c r="J117" s="95">
        <v>5</v>
      </c>
      <c r="K117" s="95">
        <v>4</v>
      </c>
      <c r="L117" s="95">
        <v>4</v>
      </c>
      <c r="M117" s="95">
        <v>4</v>
      </c>
      <c r="N117" s="95">
        <v>5</v>
      </c>
      <c r="P117" s="95">
        <v>5</v>
      </c>
      <c r="Q117" s="95">
        <v>4</v>
      </c>
      <c r="R117" s="95">
        <v>4</v>
      </c>
      <c r="S117" s="95">
        <v>4</v>
      </c>
      <c r="T117" s="95">
        <v>5</v>
      </c>
      <c r="V117" s="95">
        <v>5</v>
      </c>
      <c r="W117" s="95">
        <v>4</v>
      </c>
      <c r="X117" s="95">
        <v>5</v>
      </c>
      <c r="Y117" s="95">
        <v>5</v>
      </c>
      <c r="Z117" s="95">
        <v>5</v>
      </c>
      <c r="AB117" s="95">
        <v>5</v>
      </c>
      <c r="AC117" s="95">
        <v>4</v>
      </c>
      <c r="AD117" s="95">
        <v>5</v>
      </c>
      <c r="AE117" s="95">
        <v>5</v>
      </c>
      <c r="AF117" s="95">
        <v>5</v>
      </c>
      <c r="AI117" s="113">
        <f t="shared" si="25"/>
        <v>25</v>
      </c>
      <c r="AJ117" s="113">
        <f t="shared" si="26"/>
        <v>25</v>
      </c>
      <c r="AK117" s="113">
        <f t="shared" si="27"/>
        <v>100</v>
      </c>
      <c r="AL117" s="113">
        <f t="shared" si="28"/>
        <v>3</v>
      </c>
      <c r="AM117" s="113" t="str">
        <f t="shared" si="29"/>
        <v>Y</v>
      </c>
      <c r="AN117" s="113">
        <f t="shared" si="30"/>
        <v>20</v>
      </c>
      <c r="AO117" s="113">
        <f t="shared" si="31"/>
        <v>25</v>
      </c>
      <c r="AP117" s="113">
        <f t="shared" si="32"/>
        <v>80</v>
      </c>
      <c r="AQ117" s="113">
        <f t="shared" si="33"/>
        <v>3</v>
      </c>
      <c r="AR117" s="113" t="str">
        <f t="shared" si="34"/>
        <v>Y</v>
      </c>
      <c r="AS117" s="113">
        <f t="shared" si="35"/>
        <v>23</v>
      </c>
      <c r="AT117" s="113">
        <f t="shared" si="36"/>
        <v>25</v>
      </c>
      <c r="AU117" s="113">
        <f t="shared" si="37"/>
        <v>92</v>
      </c>
      <c r="AV117" s="113">
        <f t="shared" si="38"/>
        <v>3</v>
      </c>
      <c r="AW117" s="113" t="str">
        <f t="shared" si="39"/>
        <v>Y</v>
      </c>
      <c r="AX117" s="113">
        <f t="shared" si="40"/>
        <v>22</v>
      </c>
      <c r="AY117" s="113">
        <f t="shared" si="41"/>
        <v>25</v>
      </c>
      <c r="AZ117" s="113">
        <f t="shared" si="42"/>
        <v>88</v>
      </c>
      <c r="BA117" s="113">
        <f t="shared" si="43"/>
        <v>3</v>
      </c>
      <c r="BB117" s="113" t="str">
        <f t="shared" si="44"/>
        <v>Y</v>
      </c>
      <c r="BC117" s="113">
        <f t="shared" si="45"/>
        <v>25</v>
      </c>
      <c r="BD117" s="113">
        <f t="shared" si="46"/>
        <v>25</v>
      </c>
      <c r="BE117" s="113">
        <f t="shared" si="47"/>
        <v>100</v>
      </c>
      <c r="BF117" s="113">
        <f t="shared" si="48"/>
        <v>3</v>
      </c>
      <c r="BG117" s="113" t="str">
        <f t="shared" si="49"/>
        <v>Y</v>
      </c>
    </row>
    <row r="118" spans="1:59" s="70" customFormat="1" x14ac:dyDescent="0.25">
      <c r="A118" s="233">
        <v>103</v>
      </c>
      <c r="B118" s="224">
        <v>2200820100101</v>
      </c>
      <c r="C118" s="217" t="s">
        <v>218</v>
      </c>
      <c r="D118" s="95">
        <v>5</v>
      </c>
      <c r="E118" s="95">
        <v>2</v>
      </c>
      <c r="F118" s="95">
        <v>5</v>
      </c>
      <c r="G118" s="95">
        <v>5</v>
      </c>
      <c r="H118" s="95">
        <v>5</v>
      </c>
      <c r="J118" s="95">
        <v>5</v>
      </c>
      <c r="K118" s="95">
        <v>5</v>
      </c>
      <c r="L118" s="95">
        <v>5</v>
      </c>
      <c r="M118" s="95">
        <v>5</v>
      </c>
      <c r="N118" s="95">
        <v>5</v>
      </c>
      <c r="P118" s="95">
        <v>5</v>
      </c>
      <c r="Q118" s="95">
        <v>5</v>
      </c>
      <c r="R118" s="95">
        <v>5</v>
      </c>
      <c r="S118" s="95">
        <v>5</v>
      </c>
      <c r="T118" s="95">
        <v>5</v>
      </c>
      <c r="V118" s="95">
        <v>5</v>
      </c>
      <c r="W118" s="95">
        <v>3</v>
      </c>
      <c r="X118" s="95">
        <v>5</v>
      </c>
      <c r="Y118" s="95">
        <v>5</v>
      </c>
      <c r="Z118" s="95">
        <v>5</v>
      </c>
      <c r="AB118" s="95">
        <v>5</v>
      </c>
      <c r="AC118" s="95">
        <v>3</v>
      </c>
      <c r="AD118" s="95">
        <v>5</v>
      </c>
      <c r="AE118" s="95">
        <v>5</v>
      </c>
      <c r="AF118" s="95">
        <v>5</v>
      </c>
      <c r="AI118" s="113">
        <f t="shared" si="25"/>
        <v>25</v>
      </c>
      <c r="AJ118" s="113">
        <f t="shared" si="26"/>
        <v>25</v>
      </c>
      <c r="AK118" s="113">
        <f t="shared" si="27"/>
        <v>100</v>
      </c>
      <c r="AL118" s="113">
        <f t="shared" si="28"/>
        <v>3</v>
      </c>
      <c r="AM118" s="113" t="str">
        <f t="shared" si="29"/>
        <v>Y</v>
      </c>
      <c r="AN118" s="113">
        <f t="shared" si="30"/>
        <v>18</v>
      </c>
      <c r="AO118" s="113">
        <f t="shared" si="31"/>
        <v>25</v>
      </c>
      <c r="AP118" s="113">
        <f t="shared" si="32"/>
        <v>72</v>
      </c>
      <c r="AQ118" s="113">
        <f t="shared" si="33"/>
        <v>3</v>
      </c>
      <c r="AR118" s="113" t="str">
        <f t="shared" si="34"/>
        <v>Y</v>
      </c>
      <c r="AS118" s="113">
        <f t="shared" si="35"/>
        <v>25</v>
      </c>
      <c r="AT118" s="113">
        <f t="shared" si="36"/>
        <v>25</v>
      </c>
      <c r="AU118" s="113">
        <f t="shared" si="37"/>
        <v>100</v>
      </c>
      <c r="AV118" s="113">
        <f t="shared" si="38"/>
        <v>3</v>
      </c>
      <c r="AW118" s="113" t="str">
        <f t="shared" si="39"/>
        <v>Y</v>
      </c>
      <c r="AX118" s="113">
        <f t="shared" si="40"/>
        <v>25</v>
      </c>
      <c r="AY118" s="113">
        <f t="shared" si="41"/>
        <v>25</v>
      </c>
      <c r="AZ118" s="113">
        <f t="shared" si="42"/>
        <v>100</v>
      </c>
      <c r="BA118" s="113">
        <f t="shared" si="43"/>
        <v>3</v>
      </c>
      <c r="BB118" s="113" t="str">
        <f t="shared" si="44"/>
        <v>Y</v>
      </c>
      <c r="BC118" s="113">
        <f t="shared" si="45"/>
        <v>25</v>
      </c>
      <c r="BD118" s="113">
        <f t="shared" si="46"/>
        <v>25</v>
      </c>
      <c r="BE118" s="113">
        <f t="shared" si="47"/>
        <v>100</v>
      </c>
      <c r="BF118" s="113">
        <f t="shared" si="48"/>
        <v>3</v>
      </c>
      <c r="BG118" s="113" t="str">
        <f t="shared" si="49"/>
        <v>Y</v>
      </c>
    </row>
    <row r="119" spans="1:59" s="70" customFormat="1" x14ac:dyDescent="0.25">
      <c r="A119" s="233">
        <v>104</v>
      </c>
      <c r="B119" s="224">
        <v>2200820100102</v>
      </c>
      <c r="C119" s="217" t="s">
        <v>219</v>
      </c>
      <c r="D119" s="95">
        <v>5</v>
      </c>
      <c r="E119" s="95">
        <v>5</v>
      </c>
      <c r="F119" s="95">
        <v>5</v>
      </c>
      <c r="G119" s="95">
        <v>5</v>
      </c>
      <c r="H119" s="95">
        <v>5</v>
      </c>
      <c r="J119" s="95">
        <v>5</v>
      </c>
      <c r="K119" s="95">
        <v>5</v>
      </c>
      <c r="L119" s="95">
        <v>5</v>
      </c>
      <c r="M119" s="95">
        <v>5</v>
      </c>
      <c r="N119" s="95">
        <v>5</v>
      </c>
      <c r="P119" s="95">
        <v>5</v>
      </c>
      <c r="Q119" s="95">
        <v>5</v>
      </c>
      <c r="R119" s="95">
        <v>5</v>
      </c>
      <c r="S119" s="95">
        <v>5</v>
      </c>
      <c r="T119" s="95">
        <v>5</v>
      </c>
      <c r="V119" s="95">
        <v>5</v>
      </c>
      <c r="W119" s="95">
        <v>5</v>
      </c>
      <c r="X119" s="95">
        <v>5</v>
      </c>
      <c r="Y119" s="95">
        <v>5</v>
      </c>
      <c r="Z119" s="95">
        <v>5</v>
      </c>
      <c r="AB119" s="95">
        <v>5</v>
      </c>
      <c r="AC119" s="95">
        <v>5</v>
      </c>
      <c r="AD119" s="95">
        <v>5</v>
      </c>
      <c r="AE119" s="95">
        <v>5</v>
      </c>
      <c r="AF119" s="95">
        <v>5</v>
      </c>
      <c r="AI119" s="113">
        <f t="shared" si="25"/>
        <v>25</v>
      </c>
      <c r="AJ119" s="113">
        <f t="shared" si="26"/>
        <v>25</v>
      </c>
      <c r="AK119" s="113">
        <f t="shared" si="27"/>
        <v>100</v>
      </c>
      <c r="AL119" s="113">
        <f t="shared" si="28"/>
        <v>3</v>
      </c>
      <c r="AM119" s="113" t="str">
        <f t="shared" si="29"/>
        <v>Y</v>
      </c>
      <c r="AN119" s="113">
        <f t="shared" si="30"/>
        <v>25</v>
      </c>
      <c r="AO119" s="113">
        <f t="shared" si="31"/>
        <v>25</v>
      </c>
      <c r="AP119" s="113">
        <f t="shared" si="32"/>
        <v>100</v>
      </c>
      <c r="AQ119" s="113">
        <f t="shared" si="33"/>
        <v>3</v>
      </c>
      <c r="AR119" s="113" t="str">
        <f t="shared" si="34"/>
        <v>Y</v>
      </c>
      <c r="AS119" s="113">
        <f t="shared" si="35"/>
        <v>25</v>
      </c>
      <c r="AT119" s="113">
        <f t="shared" si="36"/>
        <v>25</v>
      </c>
      <c r="AU119" s="113">
        <f t="shared" si="37"/>
        <v>100</v>
      </c>
      <c r="AV119" s="113">
        <f t="shared" si="38"/>
        <v>3</v>
      </c>
      <c r="AW119" s="113" t="str">
        <f t="shared" si="39"/>
        <v>Y</v>
      </c>
      <c r="AX119" s="113">
        <f t="shared" si="40"/>
        <v>25</v>
      </c>
      <c r="AY119" s="113">
        <f t="shared" si="41"/>
        <v>25</v>
      </c>
      <c r="AZ119" s="113">
        <f t="shared" si="42"/>
        <v>100</v>
      </c>
      <c r="BA119" s="113">
        <f t="shared" si="43"/>
        <v>3</v>
      </c>
      <c r="BB119" s="113" t="str">
        <f t="shared" si="44"/>
        <v>Y</v>
      </c>
      <c r="BC119" s="113">
        <f t="shared" si="45"/>
        <v>25</v>
      </c>
      <c r="BD119" s="113">
        <f t="shared" si="46"/>
        <v>25</v>
      </c>
      <c r="BE119" s="113">
        <f t="shared" si="47"/>
        <v>100</v>
      </c>
      <c r="BF119" s="113">
        <f t="shared" si="48"/>
        <v>3</v>
      </c>
      <c r="BG119" s="113" t="str">
        <f t="shared" si="49"/>
        <v>Y</v>
      </c>
    </row>
    <row r="120" spans="1:59" s="70" customFormat="1" x14ac:dyDescent="0.25">
      <c r="A120" s="233">
        <v>105</v>
      </c>
      <c r="B120" s="224">
        <v>2200820100103</v>
      </c>
      <c r="C120" s="217" t="s">
        <v>220</v>
      </c>
      <c r="D120" s="95">
        <v>5</v>
      </c>
      <c r="E120" s="95">
        <v>5</v>
      </c>
      <c r="F120" s="95">
        <v>5</v>
      </c>
      <c r="G120" s="95">
        <v>5</v>
      </c>
      <c r="H120" s="95">
        <v>5</v>
      </c>
      <c r="J120" s="95">
        <v>5</v>
      </c>
      <c r="K120" s="95">
        <v>5</v>
      </c>
      <c r="L120" s="95">
        <v>4</v>
      </c>
      <c r="M120" s="95">
        <v>5</v>
      </c>
      <c r="N120" s="95">
        <v>5</v>
      </c>
      <c r="P120" s="95">
        <v>5</v>
      </c>
      <c r="Q120" s="95">
        <v>5</v>
      </c>
      <c r="R120" s="95">
        <v>4</v>
      </c>
      <c r="S120" s="95">
        <v>5</v>
      </c>
      <c r="T120" s="95">
        <v>5</v>
      </c>
      <c r="V120" s="95">
        <v>5</v>
      </c>
      <c r="W120" s="95">
        <v>5</v>
      </c>
      <c r="X120" s="95">
        <v>5</v>
      </c>
      <c r="Y120" s="95">
        <v>5</v>
      </c>
      <c r="Z120" s="95">
        <v>5</v>
      </c>
      <c r="AB120" s="95">
        <v>5</v>
      </c>
      <c r="AC120" s="95">
        <v>5</v>
      </c>
      <c r="AD120" s="95">
        <v>5</v>
      </c>
      <c r="AE120" s="95">
        <v>5</v>
      </c>
      <c r="AF120" s="95">
        <v>5</v>
      </c>
      <c r="AI120" s="113">
        <f t="shared" si="25"/>
        <v>25</v>
      </c>
      <c r="AJ120" s="113">
        <f t="shared" si="26"/>
        <v>25</v>
      </c>
      <c r="AK120" s="113">
        <f t="shared" si="27"/>
        <v>100</v>
      </c>
      <c r="AL120" s="113">
        <f t="shared" si="28"/>
        <v>3</v>
      </c>
      <c r="AM120" s="113" t="str">
        <f t="shared" si="29"/>
        <v>Y</v>
      </c>
      <c r="AN120" s="113">
        <f t="shared" si="30"/>
        <v>25</v>
      </c>
      <c r="AO120" s="113">
        <f t="shared" si="31"/>
        <v>25</v>
      </c>
      <c r="AP120" s="113">
        <f t="shared" si="32"/>
        <v>100</v>
      </c>
      <c r="AQ120" s="113">
        <f t="shared" si="33"/>
        <v>3</v>
      </c>
      <c r="AR120" s="113" t="str">
        <f t="shared" si="34"/>
        <v>Y</v>
      </c>
      <c r="AS120" s="113">
        <f t="shared" si="35"/>
        <v>23</v>
      </c>
      <c r="AT120" s="113">
        <f t="shared" si="36"/>
        <v>25</v>
      </c>
      <c r="AU120" s="113">
        <f t="shared" si="37"/>
        <v>92</v>
      </c>
      <c r="AV120" s="113">
        <f t="shared" si="38"/>
        <v>3</v>
      </c>
      <c r="AW120" s="113" t="str">
        <f t="shared" si="39"/>
        <v>Y</v>
      </c>
      <c r="AX120" s="113">
        <f t="shared" si="40"/>
        <v>25</v>
      </c>
      <c r="AY120" s="113">
        <f t="shared" si="41"/>
        <v>25</v>
      </c>
      <c r="AZ120" s="113">
        <f t="shared" si="42"/>
        <v>100</v>
      </c>
      <c r="BA120" s="113">
        <f t="shared" si="43"/>
        <v>3</v>
      </c>
      <c r="BB120" s="113" t="str">
        <f t="shared" si="44"/>
        <v>Y</v>
      </c>
      <c r="BC120" s="113">
        <f t="shared" si="45"/>
        <v>25</v>
      </c>
      <c r="BD120" s="113">
        <f t="shared" si="46"/>
        <v>25</v>
      </c>
      <c r="BE120" s="113">
        <f t="shared" si="47"/>
        <v>100</v>
      </c>
      <c r="BF120" s="113">
        <f t="shared" si="48"/>
        <v>3</v>
      </c>
      <c r="BG120" s="113" t="str">
        <f t="shared" si="49"/>
        <v>Y</v>
      </c>
    </row>
    <row r="121" spans="1:59" s="70" customFormat="1" x14ac:dyDescent="0.25">
      <c r="A121" s="233">
        <v>106</v>
      </c>
      <c r="B121" s="224">
        <v>2200820100104</v>
      </c>
      <c r="C121" s="217" t="s">
        <v>221</v>
      </c>
      <c r="D121" s="95">
        <v>5</v>
      </c>
      <c r="E121" s="95">
        <v>3</v>
      </c>
      <c r="F121" s="95">
        <v>4</v>
      </c>
      <c r="G121" s="95">
        <v>5</v>
      </c>
      <c r="H121" s="95">
        <v>5</v>
      </c>
      <c r="J121" s="95">
        <v>5</v>
      </c>
      <c r="K121" s="95">
        <v>5</v>
      </c>
      <c r="L121" s="95">
        <v>4</v>
      </c>
      <c r="M121" s="95">
        <v>5</v>
      </c>
      <c r="N121" s="95">
        <v>5</v>
      </c>
      <c r="P121" s="95">
        <v>5</v>
      </c>
      <c r="Q121" s="95">
        <v>5</v>
      </c>
      <c r="R121" s="95">
        <v>4</v>
      </c>
      <c r="S121" s="95">
        <v>5</v>
      </c>
      <c r="T121" s="95">
        <v>5</v>
      </c>
      <c r="V121" s="95">
        <v>5</v>
      </c>
      <c r="W121" s="95">
        <v>5</v>
      </c>
      <c r="X121" s="95">
        <v>5</v>
      </c>
      <c r="Y121" s="95">
        <v>5</v>
      </c>
      <c r="Z121" s="95">
        <v>5</v>
      </c>
      <c r="AB121" s="95">
        <v>5</v>
      </c>
      <c r="AC121" s="95">
        <v>5</v>
      </c>
      <c r="AD121" s="95">
        <v>5</v>
      </c>
      <c r="AE121" s="95">
        <v>5</v>
      </c>
      <c r="AF121" s="95">
        <v>5</v>
      </c>
      <c r="AI121" s="113">
        <f t="shared" si="25"/>
        <v>25</v>
      </c>
      <c r="AJ121" s="113">
        <f t="shared" si="26"/>
        <v>25</v>
      </c>
      <c r="AK121" s="113">
        <f t="shared" si="27"/>
        <v>100</v>
      </c>
      <c r="AL121" s="113">
        <f t="shared" si="28"/>
        <v>3</v>
      </c>
      <c r="AM121" s="113" t="str">
        <f t="shared" si="29"/>
        <v>Y</v>
      </c>
      <c r="AN121" s="113">
        <f t="shared" si="30"/>
        <v>23</v>
      </c>
      <c r="AO121" s="113">
        <f t="shared" si="31"/>
        <v>25</v>
      </c>
      <c r="AP121" s="113">
        <f t="shared" si="32"/>
        <v>92</v>
      </c>
      <c r="AQ121" s="113">
        <f t="shared" si="33"/>
        <v>3</v>
      </c>
      <c r="AR121" s="113" t="str">
        <f t="shared" si="34"/>
        <v>Y</v>
      </c>
      <c r="AS121" s="113">
        <f t="shared" si="35"/>
        <v>22</v>
      </c>
      <c r="AT121" s="113">
        <f t="shared" si="36"/>
        <v>25</v>
      </c>
      <c r="AU121" s="113">
        <f t="shared" si="37"/>
        <v>88</v>
      </c>
      <c r="AV121" s="113">
        <f t="shared" si="38"/>
        <v>3</v>
      </c>
      <c r="AW121" s="113" t="str">
        <f t="shared" si="39"/>
        <v>Y</v>
      </c>
      <c r="AX121" s="113">
        <f t="shared" si="40"/>
        <v>25</v>
      </c>
      <c r="AY121" s="113">
        <f t="shared" si="41"/>
        <v>25</v>
      </c>
      <c r="AZ121" s="113">
        <f t="shared" si="42"/>
        <v>100</v>
      </c>
      <c r="BA121" s="113">
        <f t="shared" si="43"/>
        <v>3</v>
      </c>
      <c r="BB121" s="113" t="str">
        <f t="shared" si="44"/>
        <v>Y</v>
      </c>
      <c r="BC121" s="113">
        <f t="shared" si="45"/>
        <v>25</v>
      </c>
      <c r="BD121" s="113">
        <f t="shared" si="46"/>
        <v>25</v>
      </c>
      <c r="BE121" s="113">
        <f t="shared" si="47"/>
        <v>100</v>
      </c>
      <c r="BF121" s="113">
        <f t="shared" si="48"/>
        <v>3</v>
      </c>
      <c r="BG121" s="113" t="str">
        <f t="shared" si="49"/>
        <v>Y</v>
      </c>
    </row>
    <row r="122" spans="1:59" s="70" customFormat="1" x14ac:dyDescent="0.25">
      <c r="A122" s="233">
        <v>107</v>
      </c>
      <c r="B122" s="224">
        <v>2200820100105</v>
      </c>
      <c r="C122" s="217" t="s">
        <v>222</v>
      </c>
      <c r="D122" s="95">
        <v>5</v>
      </c>
      <c r="E122" s="95">
        <v>5</v>
      </c>
      <c r="F122" s="95">
        <v>5</v>
      </c>
      <c r="G122" s="95">
        <v>5</v>
      </c>
      <c r="H122" s="95">
        <v>5</v>
      </c>
      <c r="J122" s="95">
        <v>5</v>
      </c>
      <c r="K122" s="95">
        <v>5</v>
      </c>
      <c r="L122" s="95">
        <v>5</v>
      </c>
      <c r="M122" s="95">
        <v>5</v>
      </c>
      <c r="N122" s="95">
        <v>5</v>
      </c>
      <c r="P122" s="95">
        <v>5</v>
      </c>
      <c r="Q122" s="95">
        <v>5</v>
      </c>
      <c r="R122" s="95">
        <v>5</v>
      </c>
      <c r="S122" s="95">
        <v>5</v>
      </c>
      <c r="T122" s="95">
        <v>5</v>
      </c>
      <c r="V122" s="95">
        <v>5</v>
      </c>
      <c r="W122" s="95">
        <v>4</v>
      </c>
      <c r="X122" s="95">
        <v>5</v>
      </c>
      <c r="Y122" s="95">
        <v>3</v>
      </c>
      <c r="Z122" s="95">
        <v>5</v>
      </c>
      <c r="AB122" s="95">
        <v>5</v>
      </c>
      <c r="AC122" s="95">
        <v>4</v>
      </c>
      <c r="AD122" s="95">
        <v>5</v>
      </c>
      <c r="AE122" s="95">
        <v>3</v>
      </c>
      <c r="AF122" s="95">
        <v>5</v>
      </c>
      <c r="AI122" s="113">
        <f t="shared" si="25"/>
        <v>25</v>
      </c>
      <c r="AJ122" s="113">
        <f t="shared" si="26"/>
        <v>25</v>
      </c>
      <c r="AK122" s="113">
        <f t="shared" si="27"/>
        <v>100</v>
      </c>
      <c r="AL122" s="113">
        <f t="shared" si="28"/>
        <v>3</v>
      </c>
      <c r="AM122" s="113" t="str">
        <f t="shared" si="29"/>
        <v>Y</v>
      </c>
      <c r="AN122" s="113">
        <f t="shared" si="30"/>
        <v>23</v>
      </c>
      <c r="AO122" s="113">
        <f t="shared" si="31"/>
        <v>25</v>
      </c>
      <c r="AP122" s="113">
        <f t="shared" si="32"/>
        <v>92</v>
      </c>
      <c r="AQ122" s="113">
        <f t="shared" si="33"/>
        <v>3</v>
      </c>
      <c r="AR122" s="113" t="str">
        <f t="shared" si="34"/>
        <v>Y</v>
      </c>
      <c r="AS122" s="113">
        <f t="shared" si="35"/>
        <v>25</v>
      </c>
      <c r="AT122" s="113">
        <f t="shared" si="36"/>
        <v>25</v>
      </c>
      <c r="AU122" s="113">
        <f t="shared" si="37"/>
        <v>100</v>
      </c>
      <c r="AV122" s="113">
        <f t="shared" si="38"/>
        <v>3</v>
      </c>
      <c r="AW122" s="113" t="str">
        <f t="shared" si="39"/>
        <v>Y</v>
      </c>
      <c r="AX122" s="113">
        <f t="shared" si="40"/>
        <v>21</v>
      </c>
      <c r="AY122" s="113">
        <f t="shared" si="41"/>
        <v>25</v>
      </c>
      <c r="AZ122" s="113">
        <f t="shared" si="42"/>
        <v>84</v>
      </c>
      <c r="BA122" s="113">
        <f t="shared" si="43"/>
        <v>3</v>
      </c>
      <c r="BB122" s="113" t="str">
        <f t="shared" si="44"/>
        <v>Y</v>
      </c>
      <c r="BC122" s="113">
        <f t="shared" si="45"/>
        <v>25</v>
      </c>
      <c r="BD122" s="113">
        <f t="shared" si="46"/>
        <v>25</v>
      </c>
      <c r="BE122" s="113">
        <f t="shared" si="47"/>
        <v>100</v>
      </c>
      <c r="BF122" s="113">
        <f t="shared" si="48"/>
        <v>3</v>
      </c>
      <c r="BG122" s="113" t="str">
        <f t="shared" si="49"/>
        <v>Y</v>
      </c>
    </row>
    <row r="123" spans="1:59" s="70" customFormat="1" x14ac:dyDescent="0.25">
      <c r="A123" s="233">
        <v>108</v>
      </c>
      <c r="B123" s="224">
        <v>2200820100106</v>
      </c>
      <c r="C123" s="217" t="s">
        <v>223</v>
      </c>
      <c r="D123" s="95">
        <v>5</v>
      </c>
      <c r="E123" s="95">
        <v>5</v>
      </c>
      <c r="F123" s="95">
        <v>5</v>
      </c>
      <c r="G123" s="95">
        <v>5</v>
      </c>
      <c r="H123" s="95">
        <v>5</v>
      </c>
      <c r="J123" s="95">
        <v>5</v>
      </c>
      <c r="K123" s="95">
        <v>5</v>
      </c>
      <c r="L123" s="95">
        <v>5</v>
      </c>
      <c r="M123" s="95">
        <v>5</v>
      </c>
      <c r="N123" s="95">
        <v>5</v>
      </c>
      <c r="P123" s="95">
        <v>5</v>
      </c>
      <c r="Q123" s="95">
        <v>5</v>
      </c>
      <c r="R123" s="95">
        <v>5</v>
      </c>
      <c r="S123" s="95">
        <v>5</v>
      </c>
      <c r="T123" s="95">
        <v>5</v>
      </c>
      <c r="V123" s="95">
        <v>5</v>
      </c>
      <c r="W123" s="95">
        <v>5</v>
      </c>
      <c r="X123" s="95">
        <v>5</v>
      </c>
      <c r="Y123" s="95">
        <v>5</v>
      </c>
      <c r="Z123" s="95">
        <v>5</v>
      </c>
      <c r="AB123" s="95">
        <v>5</v>
      </c>
      <c r="AC123" s="95">
        <v>5</v>
      </c>
      <c r="AD123" s="95">
        <v>5</v>
      </c>
      <c r="AE123" s="95">
        <v>5</v>
      </c>
      <c r="AF123" s="95">
        <v>5</v>
      </c>
      <c r="AI123" s="113">
        <f t="shared" si="25"/>
        <v>25</v>
      </c>
      <c r="AJ123" s="113">
        <f t="shared" si="26"/>
        <v>25</v>
      </c>
      <c r="AK123" s="113">
        <f t="shared" si="27"/>
        <v>100</v>
      </c>
      <c r="AL123" s="113">
        <f t="shared" si="28"/>
        <v>3</v>
      </c>
      <c r="AM123" s="113" t="str">
        <f t="shared" si="29"/>
        <v>Y</v>
      </c>
      <c r="AN123" s="113">
        <f t="shared" si="30"/>
        <v>25</v>
      </c>
      <c r="AO123" s="113">
        <f t="shared" si="31"/>
        <v>25</v>
      </c>
      <c r="AP123" s="113">
        <f t="shared" si="32"/>
        <v>100</v>
      </c>
      <c r="AQ123" s="113">
        <f t="shared" si="33"/>
        <v>3</v>
      </c>
      <c r="AR123" s="113" t="str">
        <f t="shared" si="34"/>
        <v>Y</v>
      </c>
      <c r="AS123" s="113">
        <f t="shared" si="35"/>
        <v>25</v>
      </c>
      <c r="AT123" s="113">
        <f t="shared" si="36"/>
        <v>25</v>
      </c>
      <c r="AU123" s="113">
        <f t="shared" si="37"/>
        <v>100</v>
      </c>
      <c r="AV123" s="113">
        <f t="shared" si="38"/>
        <v>3</v>
      </c>
      <c r="AW123" s="113" t="str">
        <f t="shared" si="39"/>
        <v>Y</v>
      </c>
      <c r="AX123" s="113">
        <f t="shared" si="40"/>
        <v>25</v>
      </c>
      <c r="AY123" s="113">
        <f t="shared" si="41"/>
        <v>25</v>
      </c>
      <c r="AZ123" s="113">
        <f t="shared" si="42"/>
        <v>100</v>
      </c>
      <c r="BA123" s="113">
        <f t="shared" si="43"/>
        <v>3</v>
      </c>
      <c r="BB123" s="113" t="str">
        <f t="shared" si="44"/>
        <v>Y</v>
      </c>
      <c r="BC123" s="113">
        <f t="shared" si="45"/>
        <v>25</v>
      </c>
      <c r="BD123" s="113">
        <f t="shared" si="46"/>
        <v>25</v>
      </c>
      <c r="BE123" s="113">
        <f t="shared" si="47"/>
        <v>100</v>
      </c>
      <c r="BF123" s="113">
        <f t="shared" si="48"/>
        <v>3</v>
      </c>
      <c r="BG123" s="113" t="str">
        <f t="shared" si="49"/>
        <v>Y</v>
      </c>
    </row>
    <row r="124" spans="1:59" s="70" customFormat="1" x14ac:dyDescent="0.25">
      <c r="A124" s="233">
        <v>109</v>
      </c>
      <c r="B124" s="224">
        <v>2200820100107</v>
      </c>
      <c r="C124" s="217" t="s">
        <v>224</v>
      </c>
      <c r="D124" s="95">
        <v>5</v>
      </c>
      <c r="E124" s="95">
        <v>3</v>
      </c>
      <c r="F124" s="95">
        <v>4</v>
      </c>
      <c r="G124" s="95">
        <v>5</v>
      </c>
      <c r="H124" s="95">
        <v>5</v>
      </c>
      <c r="J124" s="95">
        <v>5</v>
      </c>
      <c r="K124" s="95">
        <v>2</v>
      </c>
      <c r="L124" s="95">
        <v>3</v>
      </c>
      <c r="M124" s="95">
        <v>5</v>
      </c>
      <c r="N124" s="95">
        <v>5</v>
      </c>
      <c r="P124" s="95">
        <v>5</v>
      </c>
      <c r="Q124" s="95">
        <v>2</v>
      </c>
      <c r="R124" s="95">
        <v>3</v>
      </c>
      <c r="S124" s="95">
        <v>5</v>
      </c>
      <c r="T124" s="95">
        <v>5</v>
      </c>
      <c r="V124" s="95">
        <v>5</v>
      </c>
      <c r="W124" s="95">
        <v>3</v>
      </c>
      <c r="X124" s="95">
        <v>5</v>
      </c>
      <c r="Y124" s="95">
        <v>5</v>
      </c>
      <c r="Z124" s="95">
        <v>5</v>
      </c>
      <c r="AB124" s="95">
        <v>5</v>
      </c>
      <c r="AC124" s="95">
        <v>3</v>
      </c>
      <c r="AD124" s="95">
        <v>5</v>
      </c>
      <c r="AE124" s="95">
        <v>5</v>
      </c>
      <c r="AF124" s="95">
        <v>5</v>
      </c>
      <c r="AI124" s="113">
        <f t="shared" si="25"/>
        <v>25</v>
      </c>
      <c r="AJ124" s="113">
        <f t="shared" si="26"/>
        <v>25</v>
      </c>
      <c r="AK124" s="113">
        <f t="shared" si="27"/>
        <v>100</v>
      </c>
      <c r="AL124" s="113">
        <f t="shared" si="28"/>
        <v>3</v>
      </c>
      <c r="AM124" s="113" t="str">
        <f t="shared" si="29"/>
        <v>Y</v>
      </c>
      <c r="AN124" s="113">
        <f t="shared" si="30"/>
        <v>13</v>
      </c>
      <c r="AO124" s="113">
        <f t="shared" si="31"/>
        <v>25</v>
      </c>
      <c r="AP124" s="113">
        <f t="shared" si="32"/>
        <v>52</v>
      </c>
      <c r="AQ124" s="113">
        <f t="shared" si="33"/>
        <v>2</v>
      </c>
      <c r="AR124" s="113" t="str">
        <f t="shared" si="34"/>
        <v>N</v>
      </c>
      <c r="AS124" s="113">
        <f t="shared" si="35"/>
        <v>20</v>
      </c>
      <c r="AT124" s="113">
        <f t="shared" si="36"/>
        <v>25</v>
      </c>
      <c r="AU124" s="113">
        <f t="shared" si="37"/>
        <v>80</v>
      </c>
      <c r="AV124" s="113">
        <f t="shared" si="38"/>
        <v>3</v>
      </c>
      <c r="AW124" s="113" t="str">
        <f t="shared" si="39"/>
        <v>Y</v>
      </c>
      <c r="AX124" s="113">
        <f t="shared" si="40"/>
        <v>25</v>
      </c>
      <c r="AY124" s="113">
        <f t="shared" si="41"/>
        <v>25</v>
      </c>
      <c r="AZ124" s="113">
        <f t="shared" si="42"/>
        <v>100</v>
      </c>
      <c r="BA124" s="113">
        <f t="shared" si="43"/>
        <v>3</v>
      </c>
      <c r="BB124" s="113" t="str">
        <f t="shared" si="44"/>
        <v>Y</v>
      </c>
      <c r="BC124" s="113">
        <f t="shared" si="45"/>
        <v>25</v>
      </c>
      <c r="BD124" s="113">
        <f t="shared" si="46"/>
        <v>25</v>
      </c>
      <c r="BE124" s="113">
        <f t="shared" si="47"/>
        <v>100</v>
      </c>
      <c r="BF124" s="113">
        <f t="shared" si="48"/>
        <v>3</v>
      </c>
      <c r="BG124" s="113" t="str">
        <f t="shared" si="49"/>
        <v>Y</v>
      </c>
    </row>
    <row r="125" spans="1:59" s="70" customFormat="1" x14ac:dyDescent="0.25">
      <c r="A125" s="233">
        <v>110</v>
      </c>
      <c r="B125" s="224">
        <v>2200820100108</v>
      </c>
      <c r="C125" s="217" t="s">
        <v>225</v>
      </c>
      <c r="D125" s="95">
        <v>5</v>
      </c>
      <c r="E125" s="95">
        <v>5</v>
      </c>
      <c r="F125" s="95">
        <v>4</v>
      </c>
      <c r="G125" s="95">
        <v>5</v>
      </c>
      <c r="H125" s="95">
        <v>5</v>
      </c>
      <c r="J125" s="95">
        <v>5</v>
      </c>
      <c r="K125" s="95">
        <v>5</v>
      </c>
      <c r="L125" s="95">
        <v>4</v>
      </c>
      <c r="M125" s="95">
        <v>5</v>
      </c>
      <c r="N125" s="95">
        <v>5</v>
      </c>
      <c r="P125" s="95">
        <v>5</v>
      </c>
      <c r="Q125" s="95">
        <v>5</v>
      </c>
      <c r="R125" s="95">
        <v>4</v>
      </c>
      <c r="S125" s="95">
        <v>5</v>
      </c>
      <c r="T125" s="95">
        <v>5</v>
      </c>
      <c r="V125" s="95">
        <v>5</v>
      </c>
      <c r="W125" s="95">
        <v>5</v>
      </c>
      <c r="X125" s="95">
        <v>5</v>
      </c>
      <c r="Y125" s="95">
        <v>5</v>
      </c>
      <c r="Z125" s="95">
        <v>5</v>
      </c>
      <c r="AB125" s="95">
        <v>5</v>
      </c>
      <c r="AC125" s="95">
        <v>5</v>
      </c>
      <c r="AD125" s="95">
        <v>5</v>
      </c>
      <c r="AE125" s="95">
        <v>5</v>
      </c>
      <c r="AF125" s="95">
        <v>5</v>
      </c>
      <c r="AI125" s="113">
        <f t="shared" si="25"/>
        <v>25</v>
      </c>
      <c r="AJ125" s="113">
        <f t="shared" si="26"/>
        <v>25</v>
      </c>
      <c r="AK125" s="113">
        <f t="shared" si="27"/>
        <v>100</v>
      </c>
      <c r="AL125" s="113">
        <f t="shared" si="28"/>
        <v>3</v>
      </c>
      <c r="AM125" s="113" t="str">
        <f t="shared" si="29"/>
        <v>Y</v>
      </c>
      <c r="AN125" s="113">
        <f t="shared" si="30"/>
        <v>25</v>
      </c>
      <c r="AO125" s="113">
        <f t="shared" si="31"/>
        <v>25</v>
      </c>
      <c r="AP125" s="113">
        <f t="shared" si="32"/>
        <v>100</v>
      </c>
      <c r="AQ125" s="113">
        <f t="shared" si="33"/>
        <v>3</v>
      </c>
      <c r="AR125" s="113" t="str">
        <f t="shared" si="34"/>
        <v>Y</v>
      </c>
      <c r="AS125" s="113">
        <f t="shared" si="35"/>
        <v>22</v>
      </c>
      <c r="AT125" s="113">
        <f t="shared" si="36"/>
        <v>25</v>
      </c>
      <c r="AU125" s="113">
        <f t="shared" si="37"/>
        <v>88</v>
      </c>
      <c r="AV125" s="113">
        <f t="shared" si="38"/>
        <v>3</v>
      </c>
      <c r="AW125" s="113" t="str">
        <f t="shared" si="39"/>
        <v>Y</v>
      </c>
      <c r="AX125" s="113">
        <f t="shared" si="40"/>
        <v>25</v>
      </c>
      <c r="AY125" s="113">
        <f t="shared" si="41"/>
        <v>25</v>
      </c>
      <c r="AZ125" s="113">
        <f t="shared" si="42"/>
        <v>100</v>
      </c>
      <c r="BA125" s="113">
        <f t="shared" si="43"/>
        <v>3</v>
      </c>
      <c r="BB125" s="113" t="str">
        <f t="shared" si="44"/>
        <v>Y</v>
      </c>
      <c r="BC125" s="113">
        <f t="shared" si="45"/>
        <v>25</v>
      </c>
      <c r="BD125" s="113">
        <f t="shared" si="46"/>
        <v>25</v>
      </c>
      <c r="BE125" s="113">
        <f t="shared" si="47"/>
        <v>100</v>
      </c>
      <c r="BF125" s="113">
        <f t="shared" si="48"/>
        <v>3</v>
      </c>
      <c r="BG125" s="113" t="str">
        <f t="shared" si="49"/>
        <v>Y</v>
      </c>
    </row>
    <row r="126" spans="1:59" s="70" customFormat="1" x14ac:dyDescent="0.25">
      <c r="A126" s="233">
        <v>111</v>
      </c>
      <c r="B126" s="224">
        <v>2200820100109</v>
      </c>
      <c r="C126" s="217" t="s">
        <v>226</v>
      </c>
      <c r="D126" s="95">
        <v>5</v>
      </c>
      <c r="E126" s="95">
        <v>5</v>
      </c>
      <c r="F126" s="95">
        <v>5</v>
      </c>
      <c r="G126" s="95">
        <v>5</v>
      </c>
      <c r="H126" s="95">
        <v>5</v>
      </c>
      <c r="J126" s="95">
        <v>5</v>
      </c>
      <c r="K126" s="95">
        <v>5</v>
      </c>
      <c r="L126" s="95">
        <v>4</v>
      </c>
      <c r="M126" s="95">
        <v>5</v>
      </c>
      <c r="N126" s="95">
        <v>5</v>
      </c>
      <c r="P126" s="95">
        <v>5</v>
      </c>
      <c r="Q126" s="95">
        <v>5</v>
      </c>
      <c r="R126" s="95">
        <v>4</v>
      </c>
      <c r="S126" s="95">
        <v>5</v>
      </c>
      <c r="T126" s="95">
        <v>5</v>
      </c>
      <c r="V126" s="95">
        <v>5</v>
      </c>
      <c r="W126" s="95">
        <v>5</v>
      </c>
      <c r="X126" s="95">
        <v>5</v>
      </c>
      <c r="Y126" s="95">
        <v>5</v>
      </c>
      <c r="Z126" s="95">
        <v>5</v>
      </c>
      <c r="AB126" s="95">
        <v>5</v>
      </c>
      <c r="AC126" s="95">
        <v>5</v>
      </c>
      <c r="AD126" s="95">
        <v>5</v>
      </c>
      <c r="AE126" s="95">
        <v>5</v>
      </c>
      <c r="AF126" s="95">
        <v>5</v>
      </c>
      <c r="AI126" s="113">
        <f t="shared" si="25"/>
        <v>25</v>
      </c>
      <c r="AJ126" s="113">
        <f t="shared" si="26"/>
        <v>25</v>
      </c>
      <c r="AK126" s="113">
        <f t="shared" si="27"/>
        <v>100</v>
      </c>
      <c r="AL126" s="113">
        <f t="shared" si="28"/>
        <v>3</v>
      </c>
      <c r="AM126" s="113" t="str">
        <f t="shared" si="29"/>
        <v>Y</v>
      </c>
      <c r="AN126" s="113">
        <f t="shared" si="30"/>
        <v>25</v>
      </c>
      <c r="AO126" s="113">
        <f t="shared" si="31"/>
        <v>25</v>
      </c>
      <c r="AP126" s="113">
        <f t="shared" si="32"/>
        <v>100</v>
      </c>
      <c r="AQ126" s="113">
        <f t="shared" si="33"/>
        <v>3</v>
      </c>
      <c r="AR126" s="113" t="str">
        <f t="shared" si="34"/>
        <v>Y</v>
      </c>
      <c r="AS126" s="113">
        <f t="shared" si="35"/>
        <v>23</v>
      </c>
      <c r="AT126" s="113">
        <f t="shared" si="36"/>
        <v>25</v>
      </c>
      <c r="AU126" s="113">
        <f t="shared" si="37"/>
        <v>92</v>
      </c>
      <c r="AV126" s="113">
        <f t="shared" si="38"/>
        <v>3</v>
      </c>
      <c r="AW126" s="113" t="str">
        <f t="shared" si="39"/>
        <v>Y</v>
      </c>
      <c r="AX126" s="113">
        <f t="shared" si="40"/>
        <v>25</v>
      </c>
      <c r="AY126" s="113">
        <f t="shared" si="41"/>
        <v>25</v>
      </c>
      <c r="AZ126" s="113">
        <f t="shared" si="42"/>
        <v>100</v>
      </c>
      <c r="BA126" s="113">
        <f t="shared" si="43"/>
        <v>3</v>
      </c>
      <c r="BB126" s="113" t="str">
        <f t="shared" si="44"/>
        <v>Y</v>
      </c>
      <c r="BC126" s="113">
        <f t="shared" si="45"/>
        <v>25</v>
      </c>
      <c r="BD126" s="113">
        <f t="shared" si="46"/>
        <v>25</v>
      </c>
      <c r="BE126" s="113">
        <f t="shared" si="47"/>
        <v>100</v>
      </c>
      <c r="BF126" s="113">
        <f t="shared" si="48"/>
        <v>3</v>
      </c>
      <c r="BG126" s="113" t="str">
        <f t="shared" si="49"/>
        <v>Y</v>
      </c>
    </row>
    <row r="127" spans="1:59" s="70" customFormat="1" x14ac:dyDescent="0.25">
      <c r="A127" s="233">
        <v>112</v>
      </c>
      <c r="B127" s="224">
        <v>2200820100110</v>
      </c>
      <c r="C127" s="217" t="s">
        <v>227</v>
      </c>
      <c r="D127" s="95">
        <v>5</v>
      </c>
      <c r="E127" s="95">
        <v>5</v>
      </c>
      <c r="F127" s="95">
        <v>5</v>
      </c>
      <c r="G127" s="95">
        <v>5</v>
      </c>
      <c r="H127" s="95">
        <v>5</v>
      </c>
      <c r="J127" s="95">
        <v>5</v>
      </c>
      <c r="K127" s="95">
        <v>5</v>
      </c>
      <c r="L127" s="95">
        <v>5</v>
      </c>
      <c r="M127" s="95">
        <v>5</v>
      </c>
      <c r="N127" s="95">
        <v>5</v>
      </c>
      <c r="P127" s="95">
        <v>5</v>
      </c>
      <c r="Q127" s="95">
        <v>5</v>
      </c>
      <c r="R127" s="95">
        <v>5</v>
      </c>
      <c r="S127" s="95">
        <v>5</v>
      </c>
      <c r="T127" s="95">
        <v>5</v>
      </c>
      <c r="V127" s="95">
        <v>5</v>
      </c>
      <c r="W127" s="95">
        <v>5</v>
      </c>
      <c r="X127" s="95">
        <v>5</v>
      </c>
      <c r="Y127" s="95">
        <v>1</v>
      </c>
      <c r="Z127" s="95">
        <v>5</v>
      </c>
      <c r="AB127" s="95">
        <v>5</v>
      </c>
      <c r="AC127" s="95">
        <v>5</v>
      </c>
      <c r="AD127" s="95">
        <v>5</v>
      </c>
      <c r="AE127" s="95">
        <v>1</v>
      </c>
      <c r="AF127" s="95">
        <v>5</v>
      </c>
      <c r="AI127" s="113">
        <f t="shared" si="25"/>
        <v>25</v>
      </c>
      <c r="AJ127" s="113">
        <f t="shared" si="26"/>
        <v>25</v>
      </c>
      <c r="AK127" s="113">
        <f t="shared" si="27"/>
        <v>100</v>
      </c>
      <c r="AL127" s="113">
        <f t="shared" si="28"/>
        <v>3</v>
      </c>
      <c r="AM127" s="113" t="str">
        <f t="shared" si="29"/>
        <v>Y</v>
      </c>
      <c r="AN127" s="113">
        <f t="shared" si="30"/>
        <v>25</v>
      </c>
      <c r="AO127" s="113">
        <f t="shared" si="31"/>
        <v>25</v>
      </c>
      <c r="AP127" s="113">
        <f t="shared" si="32"/>
        <v>100</v>
      </c>
      <c r="AQ127" s="113">
        <f t="shared" si="33"/>
        <v>3</v>
      </c>
      <c r="AR127" s="113" t="str">
        <f t="shared" si="34"/>
        <v>Y</v>
      </c>
      <c r="AS127" s="113">
        <f t="shared" si="35"/>
        <v>25</v>
      </c>
      <c r="AT127" s="113">
        <f t="shared" si="36"/>
        <v>25</v>
      </c>
      <c r="AU127" s="113">
        <f t="shared" si="37"/>
        <v>100</v>
      </c>
      <c r="AV127" s="113">
        <f t="shared" si="38"/>
        <v>3</v>
      </c>
      <c r="AW127" s="113" t="str">
        <f t="shared" si="39"/>
        <v>Y</v>
      </c>
      <c r="AX127" s="113">
        <f t="shared" si="40"/>
        <v>17</v>
      </c>
      <c r="AY127" s="113">
        <f t="shared" si="41"/>
        <v>25</v>
      </c>
      <c r="AZ127" s="113">
        <f t="shared" si="42"/>
        <v>68</v>
      </c>
      <c r="BA127" s="113">
        <f t="shared" si="43"/>
        <v>3</v>
      </c>
      <c r="BB127" s="113" t="str">
        <f t="shared" si="44"/>
        <v>Y</v>
      </c>
      <c r="BC127" s="113">
        <f t="shared" si="45"/>
        <v>25</v>
      </c>
      <c r="BD127" s="113">
        <f t="shared" si="46"/>
        <v>25</v>
      </c>
      <c r="BE127" s="113">
        <f t="shared" si="47"/>
        <v>100</v>
      </c>
      <c r="BF127" s="113">
        <f t="shared" si="48"/>
        <v>3</v>
      </c>
      <c r="BG127" s="113" t="str">
        <f t="shared" si="49"/>
        <v>Y</v>
      </c>
    </row>
    <row r="128" spans="1:59" s="70" customFormat="1" x14ac:dyDescent="0.25">
      <c r="A128" s="233">
        <v>113</v>
      </c>
      <c r="B128" s="224">
        <v>2200820100111</v>
      </c>
      <c r="C128" s="217" t="s">
        <v>228</v>
      </c>
      <c r="D128" s="95">
        <v>5</v>
      </c>
      <c r="E128" s="95">
        <v>5</v>
      </c>
      <c r="F128" s="95">
        <v>3</v>
      </c>
      <c r="G128" s="95">
        <v>5</v>
      </c>
      <c r="H128" s="95">
        <v>5</v>
      </c>
      <c r="J128" s="95">
        <v>5</v>
      </c>
      <c r="K128" s="95">
        <v>5</v>
      </c>
      <c r="L128" s="95">
        <v>3</v>
      </c>
      <c r="M128" s="95">
        <v>5</v>
      </c>
      <c r="N128" s="95">
        <v>5</v>
      </c>
      <c r="P128" s="95">
        <v>5</v>
      </c>
      <c r="Q128" s="95">
        <v>5</v>
      </c>
      <c r="R128" s="95">
        <v>3</v>
      </c>
      <c r="S128" s="95">
        <v>5</v>
      </c>
      <c r="T128" s="95">
        <v>5</v>
      </c>
      <c r="V128" s="95">
        <v>5</v>
      </c>
      <c r="W128" s="95">
        <v>5</v>
      </c>
      <c r="X128" s="95">
        <v>5</v>
      </c>
      <c r="Y128" s="95">
        <v>5</v>
      </c>
      <c r="Z128" s="95">
        <v>5</v>
      </c>
      <c r="AB128" s="95">
        <v>5</v>
      </c>
      <c r="AC128" s="95">
        <v>5</v>
      </c>
      <c r="AD128" s="95">
        <v>5</v>
      </c>
      <c r="AE128" s="95">
        <v>5</v>
      </c>
      <c r="AF128" s="95">
        <v>5</v>
      </c>
      <c r="AI128" s="113">
        <f t="shared" si="25"/>
        <v>25</v>
      </c>
      <c r="AJ128" s="113">
        <f t="shared" si="26"/>
        <v>25</v>
      </c>
      <c r="AK128" s="113">
        <f t="shared" si="27"/>
        <v>100</v>
      </c>
      <c r="AL128" s="113">
        <f t="shared" si="28"/>
        <v>3</v>
      </c>
      <c r="AM128" s="113" t="str">
        <f t="shared" si="29"/>
        <v>Y</v>
      </c>
      <c r="AN128" s="113">
        <f t="shared" si="30"/>
        <v>25</v>
      </c>
      <c r="AO128" s="113">
        <f t="shared" si="31"/>
        <v>25</v>
      </c>
      <c r="AP128" s="113">
        <f t="shared" si="32"/>
        <v>100</v>
      </c>
      <c r="AQ128" s="113">
        <f t="shared" si="33"/>
        <v>3</v>
      </c>
      <c r="AR128" s="113" t="str">
        <f t="shared" si="34"/>
        <v>Y</v>
      </c>
      <c r="AS128" s="113">
        <f t="shared" si="35"/>
        <v>19</v>
      </c>
      <c r="AT128" s="113">
        <f t="shared" si="36"/>
        <v>25</v>
      </c>
      <c r="AU128" s="113">
        <f t="shared" si="37"/>
        <v>76</v>
      </c>
      <c r="AV128" s="113">
        <f t="shared" si="38"/>
        <v>3</v>
      </c>
      <c r="AW128" s="113" t="str">
        <f t="shared" si="39"/>
        <v>Y</v>
      </c>
      <c r="AX128" s="113">
        <f t="shared" si="40"/>
        <v>25</v>
      </c>
      <c r="AY128" s="113">
        <f t="shared" si="41"/>
        <v>25</v>
      </c>
      <c r="AZ128" s="113">
        <f t="shared" si="42"/>
        <v>100</v>
      </c>
      <c r="BA128" s="113">
        <f t="shared" si="43"/>
        <v>3</v>
      </c>
      <c r="BB128" s="113" t="str">
        <f t="shared" si="44"/>
        <v>Y</v>
      </c>
      <c r="BC128" s="113">
        <f t="shared" si="45"/>
        <v>25</v>
      </c>
      <c r="BD128" s="113">
        <f t="shared" si="46"/>
        <v>25</v>
      </c>
      <c r="BE128" s="113">
        <f t="shared" si="47"/>
        <v>100</v>
      </c>
      <c r="BF128" s="113">
        <f t="shared" si="48"/>
        <v>3</v>
      </c>
      <c r="BG128" s="113" t="str">
        <f t="shared" si="49"/>
        <v>Y</v>
      </c>
    </row>
    <row r="129" spans="1:59" s="70" customFormat="1" x14ac:dyDescent="0.25">
      <c r="A129" s="233">
        <v>114</v>
      </c>
      <c r="B129" s="224">
        <v>2200820100112</v>
      </c>
      <c r="C129" s="217" t="s">
        <v>229</v>
      </c>
      <c r="D129" s="95">
        <v>5</v>
      </c>
      <c r="E129" s="95">
        <v>5</v>
      </c>
      <c r="F129" s="95">
        <v>4</v>
      </c>
      <c r="G129" s="95">
        <v>5</v>
      </c>
      <c r="H129" s="95">
        <v>5</v>
      </c>
      <c r="J129" s="95">
        <v>5</v>
      </c>
      <c r="K129" s="95">
        <v>5</v>
      </c>
      <c r="L129" s="95">
        <v>5</v>
      </c>
      <c r="M129" s="95">
        <v>5</v>
      </c>
      <c r="N129" s="95">
        <v>5</v>
      </c>
      <c r="P129" s="95">
        <v>5</v>
      </c>
      <c r="Q129" s="95">
        <v>5</v>
      </c>
      <c r="R129" s="95">
        <v>5</v>
      </c>
      <c r="S129" s="95">
        <v>5</v>
      </c>
      <c r="T129" s="95">
        <v>5</v>
      </c>
      <c r="V129" s="95">
        <v>5</v>
      </c>
      <c r="W129" s="95">
        <v>5</v>
      </c>
      <c r="X129" s="95">
        <v>5</v>
      </c>
      <c r="Y129" s="95">
        <v>5</v>
      </c>
      <c r="Z129" s="95">
        <v>5</v>
      </c>
      <c r="AB129" s="95">
        <v>5</v>
      </c>
      <c r="AC129" s="95">
        <v>5</v>
      </c>
      <c r="AD129" s="95">
        <v>5</v>
      </c>
      <c r="AE129" s="95">
        <v>5</v>
      </c>
      <c r="AF129" s="95">
        <v>5</v>
      </c>
      <c r="AI129" s="113">
        <f t="shared" si="25"/>
        <v>25</v>
      </c>
      <c r="AJ129" s="113">
        <f t="shared" si="26"/>
        <v>25</v>
      </c>
      <c r="AK129" s="113">
        <f t="shared" si="27"/>
        <v>100</v>
      </c>
      <c r="AL129" s="113">
        <f t="shared" si="28"/>
        <v>3</v>
      </c>
      <c r="AM129" s="113" t="str">
        <f t="shared" si="29"/>
        <v>Y</v>
      </c>
      <c r="AN129" s="113">
        <f t="shared" si="30"/>
        <v>25</v>
      </c>
      <c r="AO129" s="113">
        <f t="shared" si="31"/>
        <v>25</v>
      </c>
      <c r="AP129" s="113">
        <f t="shared" si="32"/>
        <v>100</v>
      </c>
      <c r="AQ129" s="113">
        <f t="shared" si="33"/>
        <v>3</v>
      </c>
      <c r="AR129" s="113" t="str">
        <f t="shared" si="34"/>
        <v>Y</v>
      </c>
      <c r="AS129" s="113">
        <f t="shared" si="35"/>
        <v>24</v>
      </c>
      <c r="AT129" s="113">
        <f t="shared" si="36"/>
        <v>25</v>
      </c>
      <c r="AU129" s="113">
        <f t="shared" si="37"/>
        <v>96</v>
      </c>
      <c r="AV129" s="113">
        <f t="shared" si="38"/>
        <v>3</v>
      </c>
      <c r="AW129" s="113" t="str">
        <f t="shared" si="39"/>
        <v>Y</v>
      </c>
      <c r="AX129" s="113">
        <f t="shared" si="40"/>
        <v>25</v>
      </c>
      <c r="AY129" s="113">
        <f t="shared" si="41"/>
        <v>25</v>
      </c>
      <c r="AZ129" s="113">
        <f t="shared" si="42"/>
        <v>100</v>
      </c>
      <c r="BA129" s="113">
        <f t="shared" si="43"/>
        <v>3</v>
      </c>
      <c r="BB129" s="113" t="str">
        <f t="shared" si="44"/>
        <v>Y</v>
      </c>
      <c r="BC129" s="113">
        <f t="shared" si="45"/>
        <v>25</v>
      </c>
      <c r="BD129" s="113">
        <f t="shared" si="46"/>
        <v>25</v>
      </c>
      <c r="BE129" s="113">
        <f t="shared" si="47"/>
        <v>100</v>
      </c>
      <c r="BF129" s="113">
        <f t="shared" si="48"/>
        <v>3</v>
      </c>
      <c r="BG129" s="113" t="str">
        <f t="shared" si="49"/>
        <v>Y</v>
      </c>
    </row>
    <row r="130" spans="1:59" s="70" customFormat="1" x14ac:dyDescent="0.25">
      <c r="A130" s="233">
        <v>115</v>
      </c>
      <c r="B130" s="224">
        <v>2200820100113</v>
      </c>
      <c r="C130" s="217" t="s">
        <v>230</v>
      </c>
      <c r="D130" s="95">
        <v>5</v>
      </c>
      <c r="E130" s="95">
        <v>5</v>
      </c>
      <c r="F130" s="95">
        <v>4</v>
      </c>
      <c r="G130" s="95">
        <v>5</v>
      </c>
      <c r="H130" s="95">
        <v>5</v>
      </c>
      <c r="J130" s="95">
        <v>5</v>
      </c>
      <c r="K130" s="95">
        <v>5</v>
      </c>
      <c r="L130" s="95">
        <v>5</v>
      </c>
      <c r="M130" s="95">
        <v>5</v>
      </c>
      <c r="N130" s="95">
        <v>5</v>
      </c>
      <c r="P130" s="95">
        <v>5</v>
      </c>
      <c r="Q130" s="95">
        <v>5</v>
      </c>
      <c r="R130" s="95">
        <v>5</v>
      </c>
      <c r="S130" s="95">
        <v>5</v>
      </c>
      <c r="T130" s="95">
        <v>5</v>
      </c>
      <c r="V130" s="95">
        <v>5</v>
      </c>
      <c r="W130" s="95">
        <v>5</v>
      </c>
      <c r="X130" s="95">
        <v>5</v>
      </c>
      <c r="Y130" s="95">
        <v>5</v>
      </c>
      <c r="Z130" s="95">
        <v>5</v>
      </c>
      <c r="AB130" s="95">
        <v>5</v>
      </c>
      <c r="AC130" s="95">
        <v>5</v>
      </c>
      <c r="AD130" s="95">
        <v>5</v>
      </c>
      <c r="AE130" s="95">
        <v>5</v>
      </c>
      <c r="AF130" s="95">
        <v>5</v>
      </c>
      <c r="AI130" s="113">
        <f t="shared" si="25"/>
        <v>25</v>
      </c>
      <c r="AJ130" s="113">
        <f t="shared" si="26"/>
        <v>25</v>
      </c>
      <c r="AK130" s="113">
        <f t="shared" si="27"/>
        <v>100</v>
      </c>
      <c r="AL130" s="113">
        <f t="shared" si="28"/>
        <v>3</v>
      </c>
      <c r="AM130" s="113" t="str">
        <f t="shared" si="29"/>
        <v>Y</v>
      </c>
      <c r="AN130" s="113">
        <f t="shared" si="30"/>
        <v>25</v>
      </c>
      <c r="AO130" s="113">
        <f t="shared" si="31"/>
        <v>25</v>
      </c>
      <c r="AP130" s="113">
        <f t="shared" si="32"/>
        <v>100</v>
      </c>
      <c r="AQ130" s="113">
        <f t="shared" si="33"/>
        <v>3</v>
      </c>
      <c r="AR130" s="113" t="str">
        <f t="shared" si="34"/>
        <v>Y</v>
      </c>
      <c r="AS130" s="113">
        <f t="shared" si="35"/>
        <v>24</v>
      </c>
      <c r="AT130" s="113">
        <f t="shared" si="36"/>
        <v>25</v>
      </c>
      <c r="AU130" s="113">
        <f t="shared" si="37"/>
        <v>96</v>
      </c>
      <c r="AV130" s="113">
        <f t="shared" si="38"/>
        <v>3</v>
      </c>
      <c r="AW130" s="113" t="str">
        <f t="shared" si="39"/>
        <v>Y</v>
      </c>
      <c r="AX130" s="113">
        <f t="shared" si="40"/>
        <v>25</v>
      </c>
      <c r="AY130" s="113">
        <f t="shared" si="41"/>
        <v>25</v>
      </c>
      <c r="AZ130" s="113">
        <f t="shared" si="42"/>
        <v>100</v>
      </c>
      <c r="BA130" s="113">
        <f t="shared" si="43"/>
        <v>3</v>
      </c>
      <c r="BB130" s="113" t="str">
        <f t="shared" si="44"/>
        <v>Y</v>
      </c>
      <c r="BC130" s="113">
        <f t="shared" si="45"/>
        <v>25</v>
      </c>
      <c r="BD130" s="113">
        <f t="shared" si="46"/>
        <v>25</v>
      </c>
      <c r="BE130" s="113">
        <f t="shared" si="47"/>
        <v>100</v>
      </c>
      <c r="BF130" s="113">
        <f t="shared" si="48"/>
        <v>3</v>
      </c>
      <c r="BG130" s="113" t="str">
        <f t="shared" si="49"/>
        <v>Y</v>
      </c>
    </row>
    <row r="131" spans="1:59" s="70" customFormat="1" x14ac:dyDescent="0.25">
      <c r="A131" s="233">
        <v>116</v>
      </c>
      <c r="B131" s="224">
        <v>2200820100114</v>
      </c>
      <c r="C131" s="217" t="s">
        <v>175</v>
      </c>
      <c r="D131" s="95">
        <v>5</v>
      </c>
      <c r="E131" s="95">
        <v>5</v>
      </c>
      <c r="F131" s="95">
        <v>5</v>
      </c>
      <c r="G131" s="95">
        <v>5</v>
      </c>
      <c r="H131" s="95">
        <v>5</v>
      </c>
      <c r="J131" s="95">
        <v>5</v>
      </c>
      <c r="K131" s="95">
        <v>3</v>
      </c>
      <c r="L131" s="95">
        <v>5</v>
      </c>
      <c r="M131" s="95">
        <v>5</v>
      </c>
      <c r="N131" s="95">
        <v>5</v>
      </c>
      <c r="P131" s="95">
        <v>5</v>
      </c>
      <c r="Q131" s="95">
        <v>5</v>
      </c>
      <c r="R131" s="95">
        <v>5</v>
      </c>
      <c r="S131" s="95">
        <v>5</v>
      </c>
      <c r="T131" s="95">
        <v>5</v>
      </c>
      <c r="V131" s="95">
        <v>5</v>
      </c>
      <c r="W131" s="95">
        <v>5</v>
      </c>
      <c r="X131" s="95">
        <v>5</v>
      </c>
      <c r="Y131" s="95">
        <v>5</v>
      </c>
      <c r="Z131" s="95">
        <v>5</v>
      </c>
      <c r="AB131" s="95">
        <v>5</v>
      </c>
      <c r="AC131" s="95">
        <v>5</v>
      </c>
      <c r="AD131" s="95">
        <v>5</v>
      </c>
      <c r="AE131" s="95">
        <v>5</v>
      </c>
      <c r="AF131" s="95">
        <v>5</v>
      </c>
      <c r="AI131" s="113">
        <f t="shared" si="25"/>
        <v>25</v>
      </c>
      <c r="AJ131" s="113">
        <f t="shared" si="26"/>
        <v>25</v>
      </c>
      <c r="AK131" s="113">
        <f t="shared" si="27"/>
        <v>100</v>
      </c>
      <c r="AL131" s="113">
        <f t="shared" si="28"/>
        <v>3</v>
      </c>
      <c r="AM131" s="113" t="str">
        <f t="shared" si="29"/>
        <v>Y</v>
      </c>
      <c r="AN131" s="113">
        <f t="shared" si="30"/>
        <v>23</v>
      </c>
      <c r="AO131" s="113">
        <f t="shared" si="31"/>
        <v>25</v>
      </c>
      <c r="AP131" s="113">
        <f t="shared" si="32"/>
        <v>92</v>
      </c>
      <c r="AQ131" s="113">
        <f t="shared" si="33"/>
        <v>3</v>
      </c>
      <c r="AR131" s="113" t="str">
        <f t="shared" si="34"/>
        <v>Y</v>
      </c>
      <c r="AS131" s="113">
        <f t="shared" si="35"/>
        <v>25</v>
      </c>
      <c r="AT131" s="113">
        <f t="shared" si="36"/>
        <v>25</v>
      </c>
      <c r="AU131" s="113">
        <f t="shared" si="37"/>
        <v>100</v>
      </c>
      <c r="AV131" s="113">
        <f t="shared" si="38"/>
        <v>3</v>
      </c>
      <c r="AW131" s="113" t="str">
        <f t="shared" si="39"/>
        <v>Y</v>
      </c>
      <c r="AX131" s="113">
        <f t="shared" si="40"/>
        <v>25</v>
      </c>
      <c r="AY131" s="113">
        <f t="shared" si="41"/>
        <v>25</v>
      </c>
      <c r="AZ131" s="113">
        <f t="shared" si="42"/>
        <v>100</v>
      </c>
      <c r="BA131" s="113">
        <f t="shared" si="43"/>
        <v>3</v>
      </c>
      <c r="BB131" s="113" t="str">
        <f t="shared" si="44"/>
        <v>Y</v>
      </c>
      <c r="BC131" s="113">
        <f t="shared" si="45"/>
        <v>25</v>
      </c>
      <c r="BD131" s="113">
        <f t="shared" si="46"/>
        <v>25</v>
      </c>
      <c r="BE131" s="113">
        <f t="shared" si="47"/>
        <v>100</v>
      </c>
      <c r="BF131" s="113">
        <f t="shared" si="48"/>
        <v>3</v>
      </c>
      <c r="BG131" s="113" t="str">
        <f t="shared" si="49"/>
        <v>Y</v>
      </c>
    </row>
    <row r="132" spans="1:59" s="70" customFormat="1" x14ac:dyDescent="0.25">
      <c r="A132" s="233">
        <v>117</v>
      </c>
      <c r="B132" s="224">
        <v>2200820100115</v>
      </c>
      <c r="C132" s="217" t="s">
        <v>231</v>
      </c>
      <c r="D132" s="95">
        <v>5</v>
      </c>
      <c r="E132" s="95">
        <v>5</v>
      </c>
      <c r="F132" s="95">
        <v>3</v>
      </c>
      <c r="G132" s="95">
        <v>4</v>
      </c>
      <c r="H132" s="95">
        <v>5</v>
      </c>
      <c r="J132" s="95">
        <v>5</v>
      </c>
      <c r="K132" s="95">
        <v>5</v>
      </c>
      <c r="L132" s="95">
        <v>2</v>
      </c>
      <c r="M132" s="95">
        <v>2</v>
      </c>
      <c r="N132" s="95">
        <v>5</v>
      </c>
      <c r="P132" s="95">
        <v>5</v>
      </c>
      <c r="Q132" s="95">
        <v>2</v>
      </c>
      <c r="R132" s="95">
        <v>2</v>
      </c>
      <c r="S132" s="95">
        <v>2</v>
      </c>
      <c r="T132" s="95">
        <v>5</v>
      </c>
      <c r="V132" s="95">
        <v>5</v>
      </c>
      <c r="W132" s="95">
        <v>5</v>
      </c>
      <c r="X132" s="95">
        <v>2</v>
      </c>
      <c r="Y132" s="95">
        <v>2</v>
      </c>
      <c r="Z132" s="95">
        <v>5</v>
      </c>
      <c r="AB132" s="95">
        <v>5</v>
      </c>
      <c r="AC132" s="95">
        <v>5</v>
      </c>
      <c r="AD132" s="95">
        <v>2</v>
      </c>
      <c r="AE132" s="95">
        <v>2</v>
      </c>
      <c r="AF132" s="95">
        <v>5</v>
      </c>
      <c r="AI132" s="113">
        <f t="shared" si="25"/>
        <v>25</v>
      </c>
      <c r="AJ132" s="113">
        <f t="shared" si="26"/>
        <v>25</v>
      </c>
      <c r="AK132" s="113">
        <f t="shared" si="27"/>
        <v>100</v>
      </c>
      <c r="AL132" s="113">
        <f t="shared" si="28"/>
        <v>3</v>
      </c>
      <c r="AM132" s="113" t="str">
        <f t="shared" si="29"/>
        <v>Y</v>
      </c>
      <c r="AN132" s="113">
        <f t="shared" si="30"/>
        <v>22</v>
      </c>
      <c r="AO132" s="113">
        <f t="shared" si="31"/>
        <v>25</v>
      </c>
      <c r="AP132" s="113">
        <f t="shared" si="32"/>
        <v>88</v>
      </c>
      <c r="AQ132" s="113">
        <f t="shared" si="33"/>
        <v>3</v>
      </c>
      <c r="AR132" s="113" t="str">
        <f t="shared" si="34"/>
        <v>Y</v>
      </c>
      <c r="AS132" s="113">
        <f t="shared" si="35"/>
        <v>11</v>
      </c>
      <c r="AT132" s="113">
        <f t="shared" si="36"/>
        <v>25</v>
      </c>
      <c r="AU132" s="113">
        <f t="shared" si="37"/>
        <v>44</v>
      </c>
      <c r="AV132" s="113">
        <f t="shared" si="38"/>
        <v>2</v>
      </c>
      <c r="AW132" s="113" t="str">
        <f t="shared" si="39"/>
        <v>N</v>
      </c>
      <c r="AX132" s="113">
        <f t="shared" si="40"/>
        <v>12</v>
      </c>
      <c r="AY132" s="113">
        <f t="shared" si="41"/>
        <v>25</v>
      </c>
      <c r="AZ132" s="113">
        <f t="shared" si="42"/>
        <v>48</v>
      </c>
      <c r="BA132" s="113">
        <f t="shared" si="43"/>
        <v>2</v>
      </c>
      <c r="BB132" s="113" t="str">
        <f t="shared" si="44"/>
        <v>N</v>
      </c>
      <c r="BC132" s="113">
        <f t="shared" si="45"/>
        <v>25</v>
      </c>
      <c r="BD132" s="113">
        <f t="shared" si="46"/>
        <v>25</v>
      </c>
      <c r="BE132" s="113">
        <f t="shared" si="47"/>
        <v>100</v>
      </c>
      <c r="BF132" s="113">
        <f t="shared" si="48"/>
        <v>3</v>
      </c>
      <c r="BG132" s="113" t="str">
        <f t="shared" si="49"/>
        <v>Y</v>
      </c>
    </row>
    <row r="133" spans="1:59" s="70" customFormat="1" x14ac:dyDescent="0.25">
      <c r="A133" s="233">
        <v>118</v>
      </c>
      <c r="B133" s="224">
        <v>2200820100116</v>
      </c>
      <c r="C133" s="217" t="s">
        <v>232</v>
      </c>
      <c r="D133" s="95">
        <v>5</v>
      </c>
      <c r="E133" s="95">
        <v>5</v>
      </c>
      <c r="F133" s="95">
        <v>5</v>
      </c>
      <c r="G133" s="95">
        <v>5</v>
      </c>
      <c r="H133" s="95">
        <v>5</v>
      </c>
      <c r="J133" s="95">
        <v>5</v>
      </c>
      <c r="K133" s="95">
        <v>5</v>
      </c>
      <c r="L133" s="95">
        <v>5</v>
      </c>
      <c r="M133" s="95">
        <v>5</v>
      </c>
      <c r="N133" s="95">
        <v>5</v>
      </c>
      <c r="P133" s="95">
        <v>5</v>
      </c>
      <c r="Q133" s="95">
        <v>5</v>
      </c>
      <c r="R133" s="95">
        <v>5</v>
      </c>
      <c r="S133" s="95">
        <v>5</v>
      </c>
      <c r="T133" s="95">
        <v>5</v>
      </c>
      <c r="V133" s="95">
        <v>5</v>
      </c>
      <c r="W133" s="95">
        <v>5</v>
      </c>
      <c r="X133" s="95">
        <v>5</v>
      </c>
      <c r="Y133" s="95">
        <v>5</v>
      </c>
      <c r="Z133" s="95">
        <v>5</v>
      </c>
      <c r="AB133" s="95">
        <v>5</v>
      </c>
      <c r="AC133" s="95">
        <v>5</v>
      </c>
      <c r="AD133" s="95">
        <v>5</v>
      </c>
      <c r="AE133" s="95">
        <v>5</v>
      </c>
      <c r="AF133" s="95">
        <v>5</v>
      </c>
      <c r="AI133" s="113">
        <f t="shared" si="25"/>
        <v>25</v>
      </c>
      <c r="AJ133" s="113">
        <f t="shared" si="26"/>
        <v>25</v>
      </c>
      <c r="AK133" s="113">
        <f t="shared" si="27"/>
        <v>100</v>
      </c>
      <c r="AL133" s="113">
        <f t="shared" si="28"/>
        <v>3</v>
      </c>
      <c r="AM133" s="113" t="str">
        <f t="shared" si="29"/>
        <v>Y</v>
      </c>
      <c r="AN133" s="113">
        <f t="shared" si="30"/>
        <v>25</v>
      </c>
      <c r="AO133" s="113">
        <f t="shared" si="31"/>
        <v>25</v>
      </c>
      <c r="AP133" s="113">
        <f t="shared" si="32"/>
        <v>100</v>
      </c>
      <c r="AQ133" s="113">
        <f t="shared" si="33"/>
        <v>3</v>
      </c>
      <c r="AR133" s="113" t="str">
        <f t="shared" si="34"/>
        <v>Y</v>
      </c>
      <c r="AS133" s="113">
        <f t="shared" si="35"/>
        <v>25</v>
      </c>
      <c r="AT133" s="113">
        <f t="shared" si="36"/>
        <v>25</v>
      </c>
      <c r="AU133" s="113">
        <f t="shared" si="37"/>
        <v>100</v>
      </c>
      <c r="AV133" s="113">
        <f t="shared" si="38"/>
        <v>3</v>
      </c>
      <c r="AW133" s="113" t="str">
        <f t="shared" si="39"/>
        <v>Y</v>
      </c>
      <c r="AX133" s="113">
        <f t="shared" si="40"/>
        <v>25</v>
      </c>
      <c r="AY133" s="113">
        <f t="shared" si="41"/>
        <v>25</v>
      </c>
      <c r="AZ133" s="113">
        <f t="shared" si="42"/>
        <v>100</v>
      </c>
      <c r="BA133" s="113">
        <f t="shared" si="43"/>
        <v>3</v>
      </c>
      <c r="BB133" s="113" t="str">
        <f t="shared" si="44"/>
        <v>Y</v>
      </c>
      <c r="BC133" s="113">
        <f t="shared" si="45"/>
        <v>25</v>
      </c>
      <c r="BD133" s="113">
        <f t="shared" si="46"/>
        <v>25</v>
      </c>
      <c r="BE133" s="113">
        <f t="shared" si="47"/>
        <v>100</v>
      </c>
      <c r="BF133" s="113">
        <f t="shared" si="48"/>
        <v>3</v>
      </c>
      <c r="BG133" s="113" t="str">
        <f t="shared" si="49"/>
        <v>Y</v>
      </c>
    </row>
    <row r="134" spans="1:59" s="70" customFormat="1" x14ac:dyDescent="0.25">
      <c r="A134" s="233">
        <v>119</v>
      </c>
      <c r="B134" s="224">
        <v>2200820100117</v>
      </c>
      <c r="C134" s="217" t="s">
        <v>233</v>
      </c>
      <c r="D134" s="95">
        <v>5</v>
      </c>
      <c r="E134" s="95">
        <v>5</v>
      </c>
      <c r="F134" s="95">
        <v>5</v>
      </c>
      <c r="G134" s="95">
        <v>5</v>
      </c>
      <c r="H134" s="95">
        <v>5</v>
      </c>
      <c r="J134" s="95">
        <v>5</v>
      </c>
      <c r="K134" s="95">
        <v>5</v>
      </c>
      <c r="L134" s="95">
        <v>5</v>
      </c>
      <c r="M134" s="95">
        <v>5</v>
      </c>
      <c r="N134" s="95">
        <v>5</v>
      </c>
      <c r="P134" s="95">
        <v>5</v>
      </c>
      <c r="Q134" s="95">
        <v>5</v>
      </c>
      <c r="R134" s="95">
        <v>5</v>
      </c>
      <c r="S134" s="95">
        <v>5</v>
      </c>
      <c r="T134" s="95">
        <v>5</v>
      </c>
      <c r="V134" s="95">
        <v>5</v>
      </c>
      <c r="W134" s="95">
        <v>5</v>
      </c>
      <c r="X134" s="95">
        <v>5</v>
      </c>
      <c r="Y134" s="95">
        <v>5</v>
      </c>
      <c r="Z134" s="95">
        <v>5</v>
      </c>
      <c r="AB134" s="95">
        <v>5</v>
      </c>
      <c r="AC134" s="95">
        <v>5</v>
      </c>
      <c r="AD134" s="95">
        <v>5</v>
      </c>
      <c r="AE134" s="95">
        <v>5</v>
      </c>
      <c r="AF134" s="95">
        <v>5</v>
      </c>
      <c r="AI134" s="113">
        <f>SUMIFS(D134:AF134,$D$13:$AF$13,"=CO1")</f>
        <v>25</v>
      </c>
      <c r="AJ134" s="113">
        <f>(SUMIFS($D$15:$AF$15,$D$13:$AF$13,"=CO1")-SUMIFS($D$15:$AF$15,$D$13:$AF$13,"=CO1",D134:AF134,""))</f>
        <v>25</v>
      </c>
      <c r="AK134" s="113">
        <f>IF(AJ134,ROUND((AI134/AJ134)*100,2),"")</f>
        <v>100</v>
      </c>
      <c r="AL134" s="113">
        <f>IF(AK134&gt;=60,3,IF(AK134&gt;=40,2,1))</f>
        <v>3</v>
      </c>
      <c r="AM134" s="113" t="str">
        <f>IF(AL134=3,"Y","N")</f>
        <v>Y</v>
      </c>
      <c r="AN134" s="113">
        <f>SUMIFS(D134:AF134,$D$13:$AF$13,"=CO2")</f>
        <v>25</v>
      </c>
      <c r="AO134" s="113">
        <f>(SUMIFS($D$15:$AF$15,$D$13:$AF$13,"=CO2")-SUMIFS($D$15:$AF$15,$D$13:$AF$13,"=CO2",D134:AF134,""))</f>
        <v>25</v>
      </c>
      <c r="AP134" s="113">
        <f>IF(AO134,ROUND((AN134/AO134)*100,2),"")</f>
        <v>100</v>
      </c>
      <c r="AQ134" s="113">
        <f>IF(AP134&gt;=60,3,IF(AP134&gt;=40,2,1))</f>
        <v>3</v>
      </c>
      <c r="AR134" s="113" t="str">
        <f>IF(AQ134=3,"Y","N")</f>
        <v>Y</v>
      </c>
      <c r="AS134" s="113">
        <f>SUMIFS(D134:AF134,$D$13:$AF$13,"=CO3")</f>
        <v>25</v>
      </c>
      <c r="AT134" s="113">
        <f>(SUMIFS($D$15:$AF$15,$D$13:$AF$13,"=CO3")-SUMIFS($D$15:$AF$15,$D$13:$AF$13,"=CO3",D134:AF134,""))</f>
        <v>25</v>
      </c>
      <c r="AU134" s="113">
        <f>IF(AT134,ROUND((AS134/AT134)*100,2),"")</f>
        <v>100</v>
      </c>
      <c r="AV134" s="113">
        <f>IF(AU134&gt;=60,3,IF(AU134&gt;=40,2,1))</f>
        <v>3</v>
      </c>
      <c r="AW134" s="113" t="str">
        <f>IF(AV134=3,"Y","N")</f>
        <v>Y</v>
      </c>
      <c r="AX134" s="113">
        <f>SUMIFS(D134:AF134,$D$13:$AF$13,"=CO4")</f>
        <v>25</v>
      </c>
      <c r="AY134" s="113">
        <f>(SUMIFS($D$15:$AF$15,$D$13:$AF$13,"=CO4")-SUMIFS($D$15:$AF$15,$D$13:$AF$13,"=CO4",D134:AF134,""))</f>
        <v>25</v>
      </c>
      <c r="AZ134" s="113">
        <f>IF(AY134,ROUND((AX134/AY134)*100,2),"")</f>
        <v>100</v>
      </c>
      <c r="BA134" s="113">
        <f>IF(AZ134&gt;=60,3,IF(AZ134&gt;=40,2,1))</f>
        <v>3</v>
      </c>
      <c r="BB134" s="113" t="str">
        <f>IF(BA134=3,"Y","N")</f>
        <v>Y</v>
      </c>
      <c r="BC134" s="113">
        <f>SUMIFS(D134:AF134,$D$13:$AF$13,"=CO5")</f>
        <v>25</v>
      </c>
      <c r="BD134" s="113">
        <f>(SUMIFS($D$15:$AF$15,$D$13:$AF$13,"=CO5")-SUMIFS($D$15:$AF$15,$D$13:$AF$13,"=CO5",D134:AF134,""))</f>
        <v>25</v>
      </c>
      <c r="BE134" s="113">
        <f>IF(BD134,ROUND((BC134/BD134)*100,2),"")</f>
        <v>100</v>
      </c>
      <c r="BF134" s="113">
        <f>IF(BE134&gt;=60,3,IF(BE134&gt;=40,2,1))</f>
        <v>3</v>
      </c>
      <c r="BG134" s="113" t="str">
        <f>IF(BF134=3,"Y","N")</f>
        <v>Y</v>
      </c>
    </row>
    <row r="135" spans="1:59" s="70" customFormat="1" x14ac:dyDescent="0.25">
      <c r="A135" s="233">
        <v>120</v>
      </c>
      <c r="B135" s="224">
        <v>2200820100118</v>
      </c>
      <c r="C135" s="217" t="s">
        <v>234</v>
      </c>
      <c r="D135" s="95">
        <v>5</v>
      </c>
      <c r="E135" s="95">
        <v>5</v>
      </c>
      <c r="F135" s="95">
        <v>5</v>
      </c>
      <c r="G135" s="95">
        <v>5</v>
      </c>
      <c r="H135" s="95">
        <v>5</v>
      </c>
      <c r="J135" s="95">
        <v>5</v>
      </c>
      <c r="K135" s="95">
        <v>5</v>
      </c>
      <c r="L135" s="95">
        <v>5</v>
      </c>
      <c r="M135" s="95">
        <v>5</v>
      </c>
      <c r="N135" s="95">
        <v>5</v>
      </c>
      <c r="P135" s="95">
        <v>5</v>
      </c>
      <c r="Q135" s="95">
        <v>5</v>
      </c>
      <c r="R135" s="95">
        <v>5</v>
      </c>
      <c r="S135" s="95">
        <v>5</v>
      </c>
      <c r="T135" s="95">
        <v>5</v>
      </c>
      <c r="V135" s="95">
        <v>5</v>
      </c>
      <c r="W135" s="95">
        <v>4</v>
      </c>
      <c r="X135" s="95">
        <v>5</v>
      </c>
      <c r="Y135" s="95">
        <v>5</v>
      </c>
      <c r="Z135" s="95">
        <v>5</v>
      </c>
      <c r="AB135" s="95">
        <v>5</v>
      </c>
      <c r="AC135" s="95">
        <v>4</v>
      </c>
      <c r="AD135" s="95">
        <v>5</v>
      </c>
      <c r="AE135" s="95">
        <v>5</v>
      </c>
      <c r="AF135" s="95">
        <v>5</v>
      </c>
      <c r="AI135" s="113">
        <f t="shared" ref="AI135:AI150" si="50">SUMIFS(D135:AF135,$D$13:$AF$13,"=CO1")</f>
        <v>25</v>
      </c>
      <c r="AJ135" s="113">
        <f t="shared" ref="AJ135:AJ150" si="51">(SUMIFS($D$15:$AF$15,$D$13:$AF$13,"=CO1")-SUMIFS($D$15:$AF$15,$D$13:$AF$13,"=CO1",D135:AF135,""))</f>
        <v>25</v>
      </c>
      <c r="AK135" s="113">
        <f t="shared" ref="AK135:AK150" si="52">IF(AJ135,ROUND((AI135/AJ135)*100,2),"")</f>
        <v>100</v>
      </c>
      <c r="AL135" s="113">
        <f t="shared" ref="AL135:AL150" si="53">IF(AK135&gt;=60,3,IF(AK135&gt;=40,2,1))</f>
        <v>3</v>
      </c>
      <c r="AM135" s="113" t="str">
        <f t="shared" ref="AM135:AM150" si="54">IF(AL135=3,"Y","N")</f>
        <v>Y</v>
      </c>
      <c r="AN135" s="113">
        <f t="shared" ref="AN135:AN150" si="55">SUMIFS(D135:AF135,$D$13:$AF$13,"=CO2")</f>
        <v>23</v>
      </c>
      <c r="AO135" s="113">
        <f t="shared" ref="AO135:AO150" si="56">(SUMIFS($D$15:$AF$15,$D$13:$AF$13,"=CO2")-SUMIFS($D$15:$AF$15,$D$13:$AF$13,"=CO2",D135:AF135,""))</f>
        <v>25</v>
      </c>
      <c r="AP135" s="113">
        <f t="shared" ref="AP135:AP150" si="57">IF(AO135,ROUND((AN135/AO135)*100,2),"")</f>
        <v>92</v>
      </c>
      <c r="AQ135" s="113">
        <f t="shared" ref="AQ135:AQ150" si="58">IF(AP135&gt;=60,3,IF(AP135&gt;=40,2,1))</f>
        <v>3</v>
      </c>
      <c r="AR135" s="113" t="str">
        <f t="shared" ref="AR135:AR150" si="59">IF(AQ135=3,"Y","N")</f>
        <v>Y</v>
      </c>
      <c r="AS135" s="113">
        <f t="shared" ref="AS135:AS150" si="60">SUMIFS(D135:AF135,$D$13:$AF$13,"=CO3")</f>
        <v>25</v>
      </c>
      <c r="AT135" s="113">
        <f t="shared" ref="AT135:AT150" si="61">(SUMIFS($D$15:$AF$15,$D$13:$AF$13,"=CO3")-SUMIFS($D$15:$AF$15,$D$13:$AF$13,"=CO3",D135:AF135,""))</f>
        <v>25</v>
      </c>
      <c r="AU135" s="113">
        <f t="shared" ref="AU135:AU150" si="62">IF(AT135,ROUND((AS135/AT135)*100,2),"")</f>
        <v>100</v>
      </c>
      <c r="AV135" s="113">
        <f t="shared" ref="AV135:AV150" si="63">IF(AU135&gt;=60,3,IF(AU135&gt;=40,2,1))</f>
        <v>3</v>
      </c>
      <c r="AW135" s="113" t="str">
        <f t="shared" ref="AW135:AW150" si="64">IF(AV135=3,"Y","N")</f>
        <v>Y</v>
      </c>
      <c r="AX135" s="113">
        <f t="shared" ref="AX135:AX150" si="65">SUMIFS(D135:AF135,$D$13:$AF$13,"=CO4")</f>
        <v>25</v>
      </c>
      <c r="AY135" s="113">
        <f t="shared" ref="AY135:AY150" si="66">(SUMIFS($D$15:$AF$15,$D$13:$AF$13,"=CO4")-SUMIFS($D$15:$AF$15,$D$13:$AF$13,"=CO4",D135:AF135,""))</f>
        <v>25</v>
      </c>
      <c r="AZ135" s="113">
        <f t="shared" ref="AZ135:AZ150" si="67">IF(AY135,ROUND((AX135/AY135)*100,2),"")</f>
        <v>100</v>
      </c>
      <c r="BA135" s="113">
        <f t="shared" ref="BA135:BA150" si="68">IF(AZ135&gt;=60,3,IF(AZ135&gt;=40,2,1))</f>
        <v>3</v>
      </c>
      <c r="BB135" s="113" t="str">
        <f t="shared" ref="BB135:BB150" si="69">IF(BA135=3,"Y","N")</f>
        <v>Y</v>
      </c>
      <c r="BC135" s="113">
        <f t="shared" ref="BC135:BC150" si="70">SUMIFS(D135:AF135,$D$13:$AF$13,"=CO5")</f>
        <v>25</v>
      </c>
      <c r="BD135" s="113">
        <f t="shared" ref="BD135:BD150" si="71">(SUMIFS($D$15:$AF$15,$D$13:$AF$13,"=CO5")-SUMIFS($D$15:$AF$15,$D$13:$AF$13,"=CO5",D135:AF135,""))</f>
        <v>25</v>
      </c>
      <c r="BE135" s="113">
        <f t="shared" ref="BE135:BE150" si="72">IF(BD135,ROUND((BC135/BD135)*100,2),"")</f>
        <v>100</v>
      </c>
      <c r="BF135" s="113">
        <f t="shared" ref="BF135:BF150" si="73">IF(BE135&gt;=60,3,IF(BE135&gt;=40,2,1))</f>
        <v>3</v>
      </c>
      <c r="BG135" s="113" t="str">
        <f t="shared" ref="BG135:BG150" si="74">IF(BF135=3,"Y","N")</f>
        <v>Y</v>
      </c>
    </row>
    <row r="136" spans="1:59" s="70" customFormat="1" x14ac:dyDescent="0.25">
      <c r="A136" s="233">
        <v>121</v>
      </c>
      <c r="B136" s="224">
        <v>2200820100119</v>
      </c>
      <c r="C136" s="217" t="s">
        <v>235</v>
      </c>
      <c r="D136" s="95">
        <v>5</v>
      </c>
      <c r="E136" s="95">
        <v>5</v>
      </c>
      <c r="F136" s="95">
        <v>2</v>
      </c>
      <c r="G136" s="95">
        <v>5</v>
      </c>
      <c r="H136" s="95">
        <v>5</v>
      </c>
      <c r="J136" s="95">
        <v>5</v>
      </c>
      <c r="K136" s="95">
        <v>5</v>
      </c>
      <c r="L136" s="95">
        <v>2</v>
      </c>
      <c r="M136" s="95">
        <v>5</v>
      </c>
      <c r="N136" s="95">
        <v>5</v>
      </c>
      <c r="P136" s="95">
        <v>5</v>
      </c>
      <c r="Q136" s="95">
        <v>5</v>
      </c>
      <c r="R136" s="95">
        <v>2</v>
      </c>
      <c r="S136" s="95">
        <v>5</v>
      </c>
      <c r="T136" s="95">
        <v>5</v>
      </c>
      <c r="V136" s="95">
        <v>5</v>
      </c>
      <c r="W136" s="95">
        <v>5</v>
      </c>
      <c r="X136" s="95">
        <v>2</v>
      </c>
      <c r="Y136" s="95">
        <v>5</v>
      </c>
      <c r="Z136" s="95">
        <v>5</v>
      </c>
      <c r="AB136" s="95">
        <v>5</v>
      </c>
      <c r="AC136" s="95">
        <v>5</v>
      </c>
      <c r="AD136" s="95">
        <v>3</v>
      </c>
      <c r="AE136" s="95">
        <v>5</v>
      </c>
      <c r="AF136" s="95">
        <v>5</v>
      </c>
      <c r="AI136" s="113">
        <f t="shared" si="50"/>
        <v>25</v>
      </c>
      <c r="AJ136" s="113">
        <f t="shared" si="51"/>
        <v>25</v>
      </c>
      <c r="AK136" s="113">
        <f t="shared" si="52"/>
        <v>100</v>
      </c>
      <c r="AL136" s="113">
        <f t="shared" si="53"/>
        <v>3</v>
      </c>
      <c r="AM136" s="113" t="str">
        <f t="shared" si="54"/>
        <v>Y</v>
      </c>
      <c r="AN136" s="113">
        <f t="shared" si="55"/>
        <v>25</v>
      </c>
      <c r="AO136" s="113">
        <f t="shared" si="56"/>
        <v>25</v>
      </c>
      <c r="AP136" s="113">
        <f t="shared" si="57"/>
        <v>100</v>
      </c>
      <c r="AQ136" s="113">
        <f t="shared" si="58"/>
        <v>3</v>
      </c>
      <c r="AR136" s="113" t="str">
        <f t="shared" si="59"/>
        <v>Y</v>
      </c>
      <c r="AS136" s="113">
        <f t="shared" si="60"/>
        <v>11</v>
      </c>
      <c r="AT136" s="113">
        <f t="shared" si="61"/>
        <v>25</v>
      </c>
      <c r="AU136" s="113">
        <f t="shared" si="62"/>
        <v>44</v>
      </c>
      <c r="AV136" s="113">
        <f t="shared" si="63"/>
        <v>2</v>
      </c>
      <c r="AW136" s="113" t="str">
        <f t="shared" si="64"/>
        <v>N</v>
      </c>
      <c r="AX136" s="113">
        <f t="shared" si="65"/>
        <v>25</v>
      </c>
      <c r="AY136" s="113">
        <f t="shared" si="66"/>
        <v>25</v>
      </c>
      <c r="AZ136" s="113">
        <f t="shared" si="67"/>
        <v>100</v>
      </c>
      <c r="BA136" s="113">
        <f t="shared" si="68"/>
        <v>3</v>
      </c>
      <c r="BB136" s="113" t="str">
        <f t="shared" si="69"/>
        <v>Y</v>
      </c>
      <c r="BC136" s="113">
        <f t="shared" si="70"/>
        <v>25</v>
      </c>
      <c r="BD136" s="113">
        <f t="shared" si="71"/>
        <v>25</v>
      </c>
      <c r="BE136" s="113">
        <f t="shared" si="72"/>
        <v>100</v>
      </c>
      <c r="BF136" s="113">
        <f t="shared" si="73"/>
        <v>3</v>
      </c>
      <c r="BG136" s="113" t="str">
        <f t="shared" si="74"/>
        <v>Y</v>
      </c>
    </row>
    <row r="137" spans="1:59" s="70" customFormat="1" x14ac:dyDescent="0.25">
      <c r="A137" s="233">
        <v>122</v>
      </c>
      <c r="B137" s="224">
        <v>2200820100120</v>
      </c>
      <c r="C137" s="217" t="s">
        <v>236</v>
      </c>
      <c r="D137" s="95">
        <v>5</v>
      </c>
      <c r="E137" s="95">
        <v>5</v>
      </c>
      <c r="F137" s="95">
        <v>5</v>
      </c>
      <c r="G137" s="95">
        <v>5</v>
      </c>
      <c r="H137" s="95">
        <v>5</v>
      </c>
      <c r="J137" s="95">
        <v>5</v>
      </c>
      <c r="K137" s="95">
        <v>5</v>
      </c>
      <c r="L137" s="95">
        <v>5</v>
      </c>
      <c r="M137" s="95">
        <v>5</v>
      </c>
      <c r="N137" s="95">
        <v>5</v>
      </c>
      <c r="P137" s="95">
        <v>5</v>
      </c>
      <c r="Q137" s="95">
        <v>5</v>
      </c>
      <c r="R137" s="95">
        <v>5</v>
      </c>
      <c r="S137" s="95">
        <v>5</v>
      </c>
      <c r="T137" s="95">
        <v>5</v>
      </c>
      <c r="V137" s="95">
        <v>5</v>
      </c>
      <c r="W137" s="95">
        <v>5</v>
      </c>
      <c r="X137" s="95">
        <v>5</v>
      </c>
      <c r="Y137" s="95">
        <v>5</v>
      </c>
      <c r="Z137" s="95">
        <v>5</v>
      </c>
      <c r="AB137" s="95">
        <v>5</v>
      </c>
      <c r="AC137" s="95">
        <v>5</v>
      </c>
      <c r="AD137" s="95">
        <v>5</v>
      </c>
      <c r="AE137" s="95">
        <v>5</v>
      </c>
      <c r="AF137" s="95">
        <v>5</v>
      </c>
      <c r="AI137" s="113">
        <f t="shared" si="50"/>
        <v>25</v>
      </c>
      <c r="AJ137" s="113">
        <f t="shared" si="51"/>
        <v>25</v>
      </c>
      <c r="AK137" s="113">
        <f t="shared" si="52"/>
        <v>100</v>
      </c>
      <c r="AL137" s="113">
        <f t="shared" si="53"/>
        <v>3</v>
      </c>
      <c r="AM137" s="113" t="str">
        <f t="shared" si="54"/>
        <v>Y</v>
      </c>
      <c r="AN137" s="113">
        <f t="shared" si="55"/>
        <v>25</v>
      </c>
      <c r="AO137" s="113">
        <f t="shared" si="56"/>
        <v>25</v>
      </c>
      <c r="AP137" s="113">
        <f t="shared" si="57"/>
        <v>100</v>
      </c>
      <c r="AQ137" s="113">
        <f t="shared" si="58"/>
        <v>3</v>
      </c>
      <c r="AR137" s="113" t="str">
        <f t="shared" si="59"/>
        <v>Y</v>
      </c>
      <c r="AS137" s="113">
        <f t="shared" si="60"/>
        <v>25</v>
      </c>
      <c r="AT137" s="113">
        <f t="shared" si="61"/>
        <v>25</v>
      </c>
      <c r="AU137" s="113">
        <f t="shared" si="62"/>
        <v>100</v>
      </c>
      <c r="AV137" s="113">
        <f t="shared" si="63"/>
        <v>3</v>
      </c>
      <c r="AW137" s="113" t="str">
        <f t="shared" si="64"/>
        <v>Y</v>
      </c>
      <c r="AX137" s="113">
        <f t="shared" si="65"/>
        <v>25</v>
      </c>
      <c r="AY137" s="113">
        <f t="shared" si="66"/>
        <v>25</v>
      </c>
      <c r="AZ137" s="113">
        <f t="shared" si="67"/>
        <v>100</v>
      </c>
      <c r="BA137" s="113">
        <f t="shared" si="68"/>
        <v>3</v>
      </c>
      <c r="BB137" s="113" t="str">
        <f t="shared" si="69"/>
        <v>Y</v>
      </c>
      <c r="BC137" s="113">
        <f t="shared" si="70"/>
        <v>25</v>
      </c>
      <c r="BD137" s="113">
        <f t="shared" si="71"/>
        <v>25</v>
      </c>
      <c r="BE137" s="113">
        <f t="shared" si="72"/>
        <v>100</v>
      </c>
      <c r="BF137" s="113">
        <f t="shared" si="73"/>
        <v>3</v>
      </c>
      <c r="BG137" s="113" t="str">
        <f t="shared" si="74"/>
        <v>Y</v>
      </c>
    </row>
    <row r="138" spans="1:59" s="70" customFormat="1" x14ac:dyDescent="0.25">
      <c r="A138" s="233">
        <v>123</v>
      </c>
      <c r="B138" s="224">
        <v>2200820100121</v>
      </c>
      <c r="C138" s="217" t="s">
        <v>237</v>
      </c>
      <c r="D138" s="95">
        <v>5</v>
      </c>
      <c r="E138" s="95">
        <v>5</v>
      </c>
      <c r="F138" s="95">
        <v>5</v>
      </c>
      <c r="G138" s="95">
        <v>5</v>
      </c>
      <c r="H138" s="95">
        <v>5</v>
      </c>
      <c r="J138" s="95">
        <v>5</v>
      </c>
      <c r="K138" s="95">
        <v>5</v>
      </c>
      <c r="L138" s="95">
        <v>5</v>
      </c>
      <c r="M138" s="95">
        <v>5</v>
      </c>
      <c r="N138" s="95">
        <v>5</v>
      </c>
      <c r="P138" s="95">
        <v>5</v>
      </c>
      <c r="Q138" s="95">
        <v>5</v>
      </c>
      <c r="R138" s="95">
        <v>5</v>
      </c>
      <c r="S138" s="95">
        <v>5</v>
      </c>
      <c r="T138" s="95">
        <v>5</v>
      </c>
      <c r="V138" s="95">
        <v>5</v>
      </c>
      <c r="W138" s="95">
        <v>5</v>
      </c>
      <c r="X138" s="95">
        <v>5</v>
      </c>
      <c r="Y138" s="95">
        <v>5</v>
      </c>
      <c r="Z138" s="95">
        <v>5</v>
      </c>
      <c r="AB138" s="95">
        <v>5</v>
      </c>
      <c r="AC138" s="95">
        <v>5</v>
      </c>
      <c r="AD138" s="95">
        <v>5</v>
      </c>
      <c r="AE138" s="95">
        <v>5</v>
      </c>
      <c r="AF138" s="95">
        <v>5</v>
      </c>
      <c r="AI138" s="113">
        <f t="shared" si="50"/>
        <v>25</v>
      </c>
      <c r="AJ138" s="113">
        <f t="shared" si="51"/>
        <v>25</v>
      </c>
      <c r="AK138" s="113">
        <f t="shared" si="52"/>
        <v>100</v>
      </c>
      <c r="AL138" s="113">
        <f t="shared" si="53"/>
        <v>3</v>
      </c>
      <c r="AM138" s="113" t="str">
        <f t="shared" si="54"/>
        <v>Y</v>
      </c>
      <c r="AN138" s="113">
        <f t="shared" si="55"/>
        <v>25</v>
      </c>
      <c r="AO138" s="113">
        <f t="shared" si="56"/>
        <v>25</v>
      </c>
      <c r="AP138" s="113">
        <f t="shared" si="57"/>
        <v>100</v>
      </c>
      <c r="AQ138" s="113">
        <f t="shared" si="58"/>
        <v>3</v>
      </c>
      <c r="AR138" s="113" t="str">
        <f t="shared" si="59"/>
        <v>Y</v>
      </c>
      <c r="AS138" s="113">
        <f t="shared" si="60"/>
        <v>25</v>
      </c>
      <c r="AT138" s="113">
        <f t="shared" si="61"/>
        <v>25</v>
      </c>
      <c r="AU138" s="113">
        <f t="shared" si="62"/>
        <v>100</v>
      </c>
      <c r="AV138" s="113">
        <f t="shared" si="63"/>
        <v>3</v>
      </c>
      <c r="AW138" s="113" t="str">
        <f t="shared" si="64"/>
        <v>Y</v>
      </c>
      <c r="AX138" s="113">
        <f t="shared" si="65"/>
        <v>25</v>
      </c>
      <c r="AY138" s="113">
        <f t="shared" si="66"/>
        <v>25</v>
      </c>
      <c r="AZ138" s="113">
        <f t="shared" si="67"/>
        <v>100</v>
      </c>
      <c r="BA138" s="113">
        <f t="shared" si="68"/>
        <v>3</v>
      </c>
      <c r="BB138" s="113" t="str">
        <f t="shared" si="69"/>
        <v>Y</v>
      </c>
      <c r="BC138" s="113">
        <f t="shared" si="70"/>
        <v>25</v>
      </c>
      <c r="BD138" s="113">
        <f t="shared" si="71"/>
        <v>25</v>
      </c>
      <c r="BE138" s="113">
        <f t="shared" si="72"/>
        <v>100</v>
      </c>
      <c r="BF138" s="113">
        <f t="shared" si="73"/>
        <v>3</v>
      </c>
      <c r="BG138" s="113" t="str">
        <f t="shared" si="74"/>
        <v>Y</v>
      </c>
    </row>
    <row r="139" spans="1:59" s="70" customFormat="1" x14ac:dyDescent="0.25">
      <c r="A139" s="233">
        <v>124</v>
      </c>
      <c r="B139" s="224">
        <v>2200820100122</v>
      </c>
      <c r="C139" s="217" t="s">
        <v>238</v>
      </c>
      <c r="D139" s="95">
        <v>5</v>
      </c>
      <c r="E139" s="95">
        <v>5</v>
      </c>
      <c r="F139" s="95">
        <v>5</v>
      </c>
      <c r="G139" s="95">
        <v>5</v>
      </c>
      <c r="H139" s="95">
        <v>5</v>
      </c>
      <c r="J139" s="95">
        <v>5</v>
      </c>
      <c r="K139" s="95">
        <v>5</v>
      </c>
      <c r="L139" s="95">
        <v>5</v>
      </c>
      <c r="M139" s="95">
        <v>5</v>
      </c>
      <c r="N139" s="95">
        <v>5</v>
      </c>
      <c r="P139" s="95">
        <v>5</v>
      </c>
      <c r="Q139" s="95">
        <v>5</v>
      </c>
      <c r="R139" s="95">
        <v>5</v>
      </c>
      <c r="S139" s="95">
        <v>5</v>
      </c>
      <c r="T139" s="95">
        <v>5</v>
      </c>
      <c r="V139" s="95">
        <v>5</v>
      </c>
      <c r="W139" s="95">
        <v>4</v>
      </c>
      <c r="X139" s="95">
        <v>5</v>
      </c>
      <c r="Y139" s="95">
        <v>5</v>
      </c>
      <c r="Z139" s="95">
        <v>5</v>
      </c>
      <c r="AB139" s="95">
        <v>5</v>
      </c>
      <c r="AC139" s="95">
        <v>4</v>
      </c>
      <c r="AD139" s="95">
        <v>5</v>
      </c>
      <c r="AE139" s="95">
        <v>5</v>
      </c>
      <c r="AF139" s="95">
        <v>5</v>
      </c>
      <c r="AI139" s="113">
        <f t="shared" si="50"/>
        <v>25</v>
      </c>
      <c r="AJ139" s="113">
        <f t="shared" si="51"/>
        <v>25</v>
      </c>
      <c r="AK139" s="113">
        <f t="shared" si="52"/>
        <v>100</v>
      </c>
      <c r="AL139" s="113">
        <f t="shared" si="53"/>
        <v>3</v>
      </c>
      <c r="AM139" s="113" t="str">
        <f t="shared" si="54"/>
        <v>Y</v>
      </c>
      <c r="AN139" s="113">
        <f t="shared" si="55"/>
        <v>23</v>
      </c>
      <c r="AO139" s="113">
        <f t="shared" si="56"/>
        <v>25</v>
      </c>
      <c r="AP139" s="113">
        <f t="shared" si="57"/>
        <v>92</v>
      </c>
      <c r="AQ139" s="113">
        <f t="shared" si="58"/>
        <v>3</v>
      </c>
      <c r="AR139" s="113" t="str">
        <f t="shared" si="59"/>
        <v>Y</v>
      </c>
      <c r="AS139" s="113">
        <f t="shared" si="60"/>
        <v>25</v>
      </c>
      <c r="AT139" s="113">
        <f t="shared" si="61"/>
        <v>25</v>
      </c>
      <c r="AU139" s="113">
        <f t="shared" si="62"/>
        <v>100</v>
      </c>
      <c r="AV139" s="113">
        <f t="shared" si="63"/>
        <v>3</v>
      </c>
      <c r="AW139" s="113" t="str">
        <f t="shared" si="64"/>
        <v>Y</v>
      </c>
      <c r="AX139" s="113">
        <f t="shared" si="65"/>
        <v>25</v>
      </c>
      <c r="AY139" s="113">
        <f t="shared" si="66"/>
        <v>25</v>
      </c>
      <c r="AZ139" s="113">
        <f t="shared" si="67"/>
        <v>100</v>
      </c>
      <c r="BA139" s="113">
        <f t="shared" si="68"/>
        <v>3</v>
      </c>
      <c r="BB139" s="113" t="str">
        <f t="shared" si="69"/>
        <v>Y</v>
      </c>
      <c r="BC139" s="113">
        <f t="shared" si="70"/>
        <v>25</v>
      </c>
      <c r="BD139" s="113">
        <f t="shared" si="71"/>
        <v>25</v>
      </c>
      <c r="BE139" s="113">
        <f t="shared" si="72"/>
        <v>100</v>
      </c>
      <c r="BF139" s="113">
        <f t="shared" si="73"/>
        <v>3</v>
      </c>
      <c r="BG139" s="113" t="str">
        <f t="shared" si="74"/>
        <v>Y</v>
      </c>
    </row>
    <row r="140" spans="1:59" s="70" customFormat="1" x14ac:dyDescent="0.25">
      <c r="A140" s="233">
        <v>125</v>
      </c>
      <c r="B140" s="224">
        <v>2200820100123</v>
      </c>
      <c r="C140" s="217" t="s">
        <v>239</v>
      </c>
      <c r="D140" s="95">
        <v>5</v>
      </c>
      <c r="E140" s="95">
        <v>5</v>
      </c>
      <c r="F140" s="95">
        <v>2</v>
      </c>
      <c r="G140" s="95">
        <v>5</v>
      </c>
      <c r="H140" s="95">
        <v>5</v>
      </c>
      <c r="J140" s="95">
        <v>5</v>
      </c>
      <c r="K140" s="95">
        <v>5</v>
      </c>
      <c r="L140" s="95">
        <v>4</v>
      </c>
      <c r="M140" s="95">
        <v>5</v>
      </c>
      <c r="N140" s="95">
        <v>5</v>
      </c>
      <c r="P140" s="95">
        <v>5</v>
      </c>
      <c r="Q140" s="95">
        <v>5</v>
      </c>
      <c r="R140" s="95">
        <v>4</v>
      </c>
      <c r="S140" s="95">
        <v>5</v>
      </c>
      <c r="T140" s="95">
        <v>5</v>
      </c>
      <c r="V140" s="95">
        <v>5</v>
      </c>
      <c r="W140" s="95">
        <v>3</v>
      </c>
      <c r="X140" s="95">
        <v>5</v>
      </c>
      <c r="Y140" s="95">
        <v>5</v>
      </c>
      <c r="Z140" s="95">
        <v>5</v>
      </c>
      <c r="AB140" s="95">
        <v>5</v>
      </c>
      <c r="AC140" s="95">
        <v>3</v>
      </c>
      <c r="AD140" s="95">
        <v>5</v>
      </c>
      <c r="AE140" s="95">
        <v>5</v>
      </c>
      <c r="AF140" s="95">
        <v>5</v>
      </c>
      <c r="AI140" s="113">
        <f t="shared" si="50"/>
        <v>25</v>
      </c>
      <c r="AJ140" s="113">
        <f t="shared" si="51"/>
        <v>25</v>
      </c>
      <c r="AK140" s="113">
        <f t="shared" si="52"/>
        <v>100</v>
      </c>
      <c r="AL140" s="113">
        <f t="shared" si="53"/>
        <v>3</v>
      </c>
      <c r="AM140" s="113" t="str">
        <f t="shared" si="54"/>
        <v>Y</v>
      </c>
      <c r="AN140" s="113">
        <f t="shared" si="55"/>
        <v>21</v>
      </c>
      <c r="AO140" s="113">
        <f t="shared" si="56"/>
        <v>25</v>
      </c>
      <c r="AP140" s="113">
        <f t="shared" si="57"/>
        <v>84</v>
      </c>
      <c r="AQ140" s="113">
        <f t="shared" si="58"/>
        <v>3</v>
      </c>
      <c r="AR140" s="113" t="str">
        <f t="shared" si="59"/>
        <v>Y</v>
      </c>
      <c r="AS140" s="113">
        <f t="shared" si="60"/>
        <v>20</v>
      </c>
      <c r="AT140" s="113">
        <f t="shared" si="61"/>
        <v>25</v>
      </c>
      <c r="AU140" s="113">
        <f t="shared" si="62"/>
        <v>80</v>
      </c>
      <c r="AV140" s="113">
        <f t="shared" si="63"/>
        <v>3</v>
      </c>
      <c r="AW140" s="113" t="str">
        <f t="shared" si="64"/>
        <v>Y</v>
      </c>
      <c r="AX140" s="113">
        <f t="shared" si="65"/>
        <v>25</v>
      </c>
      <c r="AY140" s="113">
        <f t="shared" si="66"/>
        <v>25</v>
      </c>
      <c r="AZ140" s="113">
        <f t="shared" si="67"/>
        <v>100</v>
      </c>
      <c r="BA140" s="113">
        <f t="shared" si="68"/>
        <v>3</v>
      </c>
      <c r="BB140" s="113" t="str">
        <f t="shared" si="69"/>
        <v>Y</v>
      </c>
      <c r="BC140" s="113">
        <f t="shared" si="70"/>
        <v>25</v>
      </c>
      <c r="BD140" s="113">
        <f t="shared" si="71"/>
        <v>25</v>
      </c>
      <c r="BE140" s="113">
        <f t="shared" si="72"/>
        <v>100</v>
      </c>
      <c r="BF140" s="113">
        <f t="shared" si="73"/>
        <v>3</v>
      </c>
      <c r="BG140" s="113" t="str">
        <f t="shared" si="74"/>
        <v>Y</v>
      </c>
    </row>
    <row r="141" spans="1:59" s="70" customFormat="1" x14ac:dyDescent="0.25">
      <c r="A141" s="233">
        <v>126</v>
      </c>
      <c r="B141" s="224">
        <v>2200820100124</v>
      </c>
      <c r="C141" s="217" t="s">
        <v>240</v>
      </c>
      <c r="D141" s="95">
        <v>5</v>
      </c>
      <c r="E141" s="95">
        <v>3</v>
      </c>
      <c r="F141" s="95">
        <v>4</v>
      </c>
      <c r="G141" s="95">
        <v>3</v>
      </c>
      <c r="H141" s="95">
        <v>5</v>
      </c>
      <c r="J141" s="95">
        <v>5</v>
      </c>
      <c r="K141" s="95">
        <v>3</v>
      </c>
      <c r="L141" s="95">
        <v>5</v>
      </c>
      <c r="M141" s="95">
        <v>3</v>
      </c>
      <c r="N141" s="95">
        <v>5</v>
      </c>
      <c r="P141" s="95">
        <v>5</v>
      </c>
      <c r="Q141" s="95">
        <v>3</v>
      </c>
      <c r="R141" s="95">
        <v>5</v>
      </c>
      <c r="S141" s="95">
        <v>3</v>
      </c>
      <c r="T141" s="95">
        <v>5</v>
      </c>
      <c r="V141" s="95">
        <v>5</v>
      </c>
      <c r="W141" s="95">
        <v>2</v>
      </c>
      <c r="X141" s="95">
        <v>4</v>
      </c>
      <c r="Y141" s="95">
        <v>3</v>
      </c>
      <c r="Z141" s="95">
        <v>5</v>
      </c>
      <c r="AB141" s="95">
        <v>5</v>
      </c>
      <c r="AC141" s="95">
        <v>2</v>
      </c>
      <c r="AD141" s="95">
        <v>4</v>
      </c>
      <c r="AE141" s="95">
        <v>3</v>
      </c>
      <c r="AF141" s="95">
        <v>5</v>
      </c>
      <c r="AI141" s="113">
        <f t="shared" si="50"/>
        <v>25</v>
      </c>
      <c r="AJ141" s="113">
        <f t="shared" si="51"/>
        <v>25</v>
      </c>
      <c r="AK141" s="113">
        <f t="shared" si="52"/>
        <v>100</v>
      </c>
      <c r="AL141" s="113">
        <f t="shared" si="53"/>
        <v>3</v>
      </c>
      <c r="AM141" s="113" t="str">
        <f t="shared" si="54"/>
        <v>Y</v>
      </c>
      <c r="AN141" s="113">
        <f t="shared" si="55"/>
        <v>13</v>
      </c>
      <c r="AO141" s="113">
        <f t="shared" si="56"/>
        <v>25</v>
      </c>
      <c r="AP141" s="113">
        <f t="shared" si="57"/>
        <v>52</v>
      </c>
      <c r="AQ141" s="113">
        <f t="shared" si="58"/>
        <v>2</v>
      </c>
      <c r="AR141" s="113" t="str">
        <f t="shared" si="59"/>
        <v>N</v>
      </c>
      <c r="AS141" s="113">
        <f t="shared" si="60"/>
        <v>22</v>
      </c>
      <c r="AT141" s="113">
        <f t="shared" si="61"/>
        <v>25</v>
      </c>
      <c r="AU141" s="113">
        <f t="shared" si="62"/>
        <v>88</v>
      </c>
      <c r="AV141" s="113">
        <f t="shared" si="63"/>
        <v>3</v>
      </c>
      <c r="AW141" s="113" t="str">
        <f t="shared" si="64"/>
        <v>Y</v>
      </c>
      <c r="AX141" s="113">
        <f t="shared" si="65"/>
        <v>15</v>
      </c>
      <c r="AY141" s="113">
        <f t="shared" si="66"/>
        <v>25</v>
      </c>
      <c r="AZ141" s="113">
        <f t="shared" si="67"/>
        <v>60</v>
      </c>
      <c r="BA141" s="113">
        <f t="shared" si="68"/>
        <v>3</v>
      </c>
      <c r="BB141" s="113" t="str">
        <f t="shared" si="69"/>
        <v>Y</v>
      </c>
      <c r="BC141" s="113">
        <f t="shared" si="70"/>
        <v>25</v>
      </c>
      <c r="BD141" s="113">
        <f t="shared" si="71"/>
        <v>25</v>
      </c>
      <c r="BE141" s="113">
        <f t="shared" si="72"/>
        <v>100</v>
      </c>
      <c r="BF141" s="113">
        <f t="shared" si="73"/>
        <v>3</v>
      </c>
      <c r="BG141" s="113" t="str">
        <f t="shared" si="74"/>
        <v>Y</v>
      </c>
    </row>
    <row r="142" spans="1:59" s="70" customFormat="1" x14ac:dyDescent="0.25">
      <c r="A142" s="233">
        <v>127</v>
      </c>
      <c r="B142" s="224">
        <v>2200820100125</v>
      </c>
      <c r="C142" s="217" t="s">
        <v>241</v>
      </c>
      <c r="D142" s="95">
        <v>5</v>
      </c>
      <c r="E142" s="95">
        <v>5</v>
      </c>
      <c r="F142" s="95">
        <v>5</v>
      </c>
      <c r="G142" s="95">
        <v>5</v>
      </c>
      <c r="H142" s="95">
        <v>5</v>
      </c>
      <c r="J142" s="95">
        <v>5</v>
      </c>
      <c r="K142" s="95">
        <v>5</v>
      </c>
      <c r="L142" s="95">
        <v>5</v>
      </c>
      <c r="M142" s="95">
        <v>5</v>
      </c>
      <c r="N142" s="95">
        <v>5</v>
      </c>
      <c r="P142" s="95">
        <v>5</v>
      </c>
      <c r="Q142" s="95">
        <v>5</v>
      </c>
      <c r="R142" s="95">
        <v>5</v>
      </c>
      <c r="S142" s="95">
        <v>5</v>
      </c>
      <c r="T142" s="95">
        <v>5</v>
      </c>
      <c r="V142" s="95">
        <v>5</v>
      </c>
      <c r="W142" s="95">
        <v>5</v>
      </c>
      <c r="X142" s="95">
        <v>5</v>
      </c>
      <c r="Y142" s="95">
        <v>5</v>
      </c>
      <c r="Z142" s="95">
        <v>5</v>
      </c>
      <c r="AB142" s="95">
        <v>5</v>
      </c>
      <c r="AC142" s="95">
        <v>5</v>
      </c>
      <c r="AD142" s="95">
        <v>5</v>
      </c>
      <c r="AE142" s="95">
        <v>5</v>
      </c>
      <c r="AF142" s="95">
        <v>5</v>
      </c>
      <c r="AI142" s="113">
        <f t="shared" si="50"/>
        <v>25</v>
      </c>
      <c r="AJ142" s="113">
        <f t="shared" si="51"/>
        <v>25</v>
      </c>
      <c r="AK142" s="113">
        <f t="shared" si="52"/>
        <v>100</v>
      </c>
      <c r="AL142" s="113">
        <f t="shared" si="53"/>
        <v>3</v>
      </c>
      <c r="AM142" s="113" t="str">
        <f t="shared" si="54"/>
        <v>Y</v>
      </c>
      <c r="AN142" s="113">
        <f t="shared" si="55"/>
        <v>25</v>
      </c>
      <c r="AO142" s="113">
        <f t="shared" si="56"/>
        <v>25</v>
      </c>
      <c r="AP142" s="113">
        <f t="shared" si="57"/>
        <v>100</v>
      </c>
      <c r="AQ142" s="113">
        <f t="shared" si="58"/>
        <v>3</v>
      </c>
      <c r="AR142" s="113" t="str">
        <f t="shared" si="59"/>
        <v>Y</v>
      </c>
      <c r="AS142" s="113">
        <f t="shared" si="60"/>
        <v>25</v>
      </c>
      <c r="AT142" s="113">
        <f t="shared" si="61"/>
        <v>25</v>
      </c>
      <c r="AU142" s="113">
        <f t="shared" si="62"/>
        <v>100</v>
      </c>
      <c r="AV142" s="113">
        <f t="shared" si="63"/>
        <v>3</v>
      </c>
      <c r="AW142" s="113" t="str">
        <f t="shared" si="64"/>
        <v>Y</v>
      </c>
      <c r="AX142" s="113">
        <f t="shared" si="65"/>
        <v>25</v>
      </c>
      <c r="AY142" s="113">
        <f t="shared" si="66"/>
        <v>25</v>
      </c>
      <c r="AZ142" s="113">
        <f t="shared" si="67"/>
        <v>100</v>
      </c>
      <c r="BA142" s="113">
        <f t="shared" si="68"/>
        <v>3</v>
      </c>
      <c r="BB142" s="113" t="str">
        <f t="shared" si="69"/>
        <v>Y</v>
      </c>
      <c r="BC142" s="113">
        <f t="shared" si="70"/>
        <v>25</v>
      </c>
      <c r="BD142" s="113">
        <f t="shared" si="71"/>
        <v>25</v>
      </c>
      <c r="BE142" s="113">
        <f t="shared" si="72"/>
        <v>100</v>
      </c>
      <c r="BF142" s="113">
        <f t="shared" si="73"/>
        <v>3</v>
      </c>
      <c r="BG142" s="113" t="str">
        <f t="shared" si="74"/>
        <v>Y</v>
      </c>
    </row>
    <row r="143" spans="1:59" s="70" customFormat="1" x14ac:dyDescent="0.25">
      <c r="A143" s="233">
        <v>128</v>
      </c>
      <c r="B143" s="215">
        <v>2200820100126</v>
      </c>
      <c r="C143" s="227" t="s">
        <v>242</v>
      </c>
      <c r="D143" s="95">
        <v>5</v>
      </c>
      <c r="E143" s="95">
        <v>5</v>
      </c>
      <c r="F143" s="95">
        <v>5</v>
      </c>
      <c r="G143" s="95">
        <v>5</v>
      </c>
      <c r="H143" s="95">
        <v>5</v>
      </c>
      <c r="J143" s="95">
        <v>5</v>
      </c>
      <c r="K143" s="95">
        <v>5</v>
      </c>
      <c r="L143" s="95">
        <v>4</v>
      </c>
      <c r="M143" s="95">
        <v>5</v>
      </c>
      <c r="N143" s="95">
        <v>5</v>
      </c>
      <c r="P143" s="95">
        <v>5</v>
      </c>
      <c r="Q143" s="95">
        <v>5</v>
      </c>
      <c r="R143" s="95">
        <v>4</v>
      </c>
      <c r="S143" s="95">
        <v>5</v>
      </c>
      <c r="T143" s="95">
        <v>5</v>
      </c>
      <c r="V143" s="95">
        <v>5</v>
      </c>
      <c r="W143" s="95">
        <v>1</v>
      </c>
      <c r="X143" s="95">
        <v>5</v>
      </c>
      <c r="Y143" s="95">
        <v>5</v>
      </c>
      <c r="Z143" s="95">
        <v>5</v>
      </c>
      <c r="AB143" s="95">
        <v>5</v>
      </c>
      <c r="AC143" s="95">
        <v>1</v>
      </c>
      <c r="AD143" s="95">
        <v>5</v>
      </c>
      <c r="AE143" s="95">
        <v>5</v>
      </c>
      <c r="AF143" s="95">
        <v>5</v>
      </c>
      <c r="AI143" s="113">
        <f t="shared" si="50"/>
        <v>25</v>
      </c>
      <c r="AJ143" s="113">
        <f t="shared" si="51"/>
        <v>25</v>
      </c>
      <c r="AK143" s="113">
        <f t="shared" si="52"/>
        <v>100</v>
      </c>
      <c r="AL143" s="113">
        <f t="shared" si="53"/>
        <v>3</v>
      </c>
      <c r="AM143" s="113" t="str">
        <f t="shared" si="54"/>
        <v>Y</v>
      </c>
      <c r="AN143" s="113">
        <f t="shared" si="55"/>
        <v>17</v>
      </c>
      <c r="AO143" s="113">
        <f t="shared" si="56"/>
        <v>25</v>
      </c>
      <c r="AP143" s="113">
        <f t="shared" si="57"/>
        <v>68</v>
      </c>
      <c r="AQ143" s="113">
        <f t="shared" si="58"/>
        <v>3</v>
      </c>
      <c r="AR143" s="113" t="str">
        <f t="shared" si="59"/>
        <v>Y</v>
      </c>
      <c r="AS143" s="113">
        <f t="shared" si="60"/>
        <v>23</v>
      </c>
      <c r="AT143" s="113">
        <f t="shared" si="61"/>
        <v>25</v>
      </c>
      <c r="AU143" s="113">
        <f t="shared" si="62"/>
        <v>92</v>
      </c>
      <c r="AV143" s="113">
        <f t="shared" si="63"/>
        <v>3</v>
      </c>
      <c r="AW143" s="113" t="str">
        <f t="shared" si="64"/>
        <v>Y</v>
      </c>
      <c r="AX143" s="113">
        <f t="shared" si="65"/>
        <v>25</v>
      </c>
      <c r="AY143" s="113">
        <f t="shared" si="66"/>
        <v>25</v>
      </c>
      <c r="AZ143" s="113">
        <f t="shared" si="67"/>
        <v>100</v>
      </c>
      <c r="BA143" s="113">
        <f t="shared" si="68"/>
        <v>3</v>
      </c>
      <c r="BB143" s="113" t="str">
        <f t="shared" si="69"/>
        <v>Y</v>
      </c>
      <c r="BC143" s="113">
        <f t="shared" si="70"/>
        <v>25</v>
      </c>
      <c r="BD143" s="113">
        <f t="shared" si="71"/>
        <v>25</v>
      </c>
      <c r="BE143" s="113">
        <f t="shared" si="72"/>
        <v>100</v>
      </c>
      <c r="BF143" s="113">
        <f t="shared" si="73"/>
        <v>3</v>
      </c>
      <c r="BG143" s="113" t="str">
        <f t="shared" si="74"/>
        <v>Y</v>
      </c>
    </row>
    <row r="144" spans="1:59" s="70" customFormat="1" x14ac:dyDescent="0.25">
      <c r="A144" s="233">
        <v>129</v>
      </c>
      <c r="B144" s="215">
        <v>2200820100127</v>
      </c>
      <c r="C144" s="227" t="s">
        <v>243</v>
      </c>
      <c r="D144" s="95">
        <v>5</v>
      </c>
      <c r="E144" s="95">
        <v>5</v>
      </c>
      <c r="F144" s="95">
        <v>5</v>
      </c>
      <c r="G144" s="95">
        <v>5</v>
      </c>
      <c r="H144" s="95">
        <v>5</v>
      </c>
      <c r="J144" s="95">
        <v>5</v>
      </c>
      <c r="K144" s="95">
        <v>5</v>
      </c>
      <c r="L144" s="95">
        <v>4</v>
      </c>
      <c r="M144" s="95">
        <v>5</v>
      </c>
      <c r="N144" s="95">
        <v>5</v>
      </c>
      <c r="P144" s="95">
        <v>5</v>
      </c>
      <c r="Q144" s="95">
        <v>5</v>
      </c>
      <c r="R144" s="95">
        <v>4</v>
      </c>
      <c r="S144" s="95">
        <v>5</v>
      </c>
      <c r="T144" s="95">
        <v>5</v>
      </c>
      <c r="V144" s="95">
        <v>5</v>
      </c>
      <c r="W144" s="95">
        <v>4</v>
      </c>
      <c r="X144" s="95">
        <v>5</v>
      </c>
      <c r="Y144" s="95">
        <v>5</v>
      </c>
      <c r="Z144" s="95">
        <v>5</v>
      </c>
      <c r="AB144" s="95">
        <v>5</v>
      </c>
      <c r="AC144" s="95">
        <v>4</v>
      </c>
      <c r="AD144" s="95">
        <v>5</v>
      </c>
      <c r="AE144" s="95">
        <v>5</v>
      </c>
      <c r="AF144" s="95">
        <v>5</v>
      </c>
      <c r="AI144" s="113">
        <f t="shared" si="50"/>
        <v>25</v>
      </c>
      <c r="AJ144" s="113">
        <f t="shared" si="51"/>
        <v>25</v>
      </c>
      <c r="AK144" s="113">
        <f t="shared" si="52"/>
        <v>100</v>
      </c>
      <c r="AL144" s="113">
        <f t="shared" si="53"/>
        <v>3</v>
      </c>
      <c r="AM144" s="113" t="str">
        <f t="shared" si="54"/>
        <v>Y</v>
      </c>
      <c r="AN144" s="113">
        <f t="shared" si="55"/>
        <v>23</v>
      </c>
      <c r="AO144" s="113">
        <f t="shared" si="56"/>
        <v>25</v>
      </c>
      <c r="AP144" s="113">
        <f t="shared" si="57"/>
        <v>92</v>
      </c>
      <c r="AQ144" s="113">
        <f t="shared" si="58"/>
        <v>3</v>
      </c>
      <c r="AR144" s="113" t="str">
        <f t="shared" si="59"/>
        <v>Y</v>
      </c>
      <c r="AS144" s="113">
        <f t="shared" si="60"/>
        <v>23</v>
      </c>
      <c r="AT144" s="113">
        <f t="shared" si="61"/>
        <v>25</v>
      </c>
      <c r="AU144" s="113">
        <f t="shared" si="62"/>
        <v>92</v>
      </c>
      <c r="AV144" s="113">
        <f t="shared" si="63"/>
        <v>3</v>
      </c>
      <c r="AW144" s="113" t="str">
        <f t="shared" si="64"/>
        <v>Y</v>
      </c>
      <c r="AX144" s="113">
        <f t="shared" si="65"/>
        <v>25</v>
      </c>
      <c r="AY144" s="113">
        <f t="shared" si="66"/>
        <v>25</v>
      </c>
      <c r="AZ144" s="113">
        <f t="shared" si="67"/>
        <v>100</v>
      </c>
      <c r="BA144" s="113">
        <f t="shared" si="68"/>
        <v>3</v>
      </c>
      <c r="BB144" s="113" t="str">
        <f t="shared" si="69"/>
        <v>Y</v>
      </c>
      <c r="BC144" s="113">
        <f t="shared" si="70"/>
        <v>25</v>
      </c>
      <c r="BD144" s="113">
        <f t="shared" si="71"/>
        <v>25</v>
      </c>
      <c r="BE144" s="113">
        <f t="shared" si="72"/>
        <v>100</v>
      </c>
      <c r="BF144" s="113">
        <f t="shared" si="73"/>
        <v>3</v>
      </c>
      <c r="BG144" s="113" t="str">
        <f t="shared" si="74"/>
        <v>Y</v>
      </c>
    </row>
    <row r="145" spans="1:59" s="70" customFormat="1" x14ac:dyDescent="0.25">
      <c r="A145" s="233">
        <v>130</v>
      </c>
      <c r="B145" s="215">
        <v>2200820100128</v>
      </c>
      <c r="C145" s="227" t="s">
        <v>244</v>
      </c>
      <c r="D145" s="95">
        <v>5</v>
      </c>
      <c r="E145" s="95">
        <v>5</v>
      </c>
      <c r="F145" s="95">
        <v>5</v>
      </c>
      <c r="G145" s="95">
        <v>5</v>
      </c>
      <c r="H145" s="95">
        <v>5</v>
      </c>
      <c r="J145" s="95">
        <v>5</v>
      </c>
      <c r="K145" s="95">
        <v>5</v>
      </c>
      <c r="L145" s="95">
        <v>5</v>
      </c>
      <c r="M145" s="95">
        <v>5</v>
      </c>
      <c r="N145" s="95">
        <v>5</v>
      </c>
      <c r="P145" s="95">
        <v>5</v>
      </c>
      <c r="Q145" s="95">
        <v>5</v>
      </c>
      <c r="R145" s="95">
        <v>5</v>
      </c>
      <c r="S145" s="95">
        <v>5</v>
      </c>
      <c r="T145" s="95">
        <v>5</v>
      </c>
      <c r="V145" s="95">
        <v>5</v>
      </c>
      <c r="W145" s="95">
        <v>1</v>
      </c>
      <c r="X145" s="95">
        <v>5</v>
      </c>
      <c r="Y145" s="95">
        <v>5</v>
      </c>
      <c r="Z145" s="95">
        <v>5</v>
      </c>
      <c r="AB145" s="95">
        <v>5</v>
      </c>
      <c r="AC145" s="95">
        <v>1</v>
      </c>
      <c r="AD145" s="95">
        <v>5</v>
      </c>
      <c r="AE145" s="95">
        <v>5</v>
      </c>
      <c r="AF145" s="95">
        <v>5</v>
      </c>
      <c r="AI145" s="113">
        <f t="shared" si="50"/>
        <v>25</v>
      </c>
      <c r="AJ145" s="113">
        <f t="shared" si="51"/>
        <v>25</v>
      </c>
      <c r="AK145" s="113">
        <f t="shared" si="52"/>
        <v>100</v>
      </c>
      <c r="AL145" s="113">
        <f t="shared" si="53"/>
        <v>3</v>
      </c>
      <c r="AM145" s="113" t="str">
        <f t="shared" si="54"/>
        <v>Y</v>
      </c>
      <c r="AN145" s="113">
        <f t="shared" si="55"/>
        <v>17</v>
      </c>
      <c r="AO145" s="113">
        <f t="shared" si="56"/>
        <v>25</v>
      </c>
      <c r="AP145" s="113">
        <f t="shared" si="57"/>
        <v>68</v>
      </c>
      <c r="AQ145" s="113">
        <f t="shared" si="58"/>
        <v>3</v>
      </c>
      <c r="AR145" s="113" t="str">
        <f t="shared" si="59"/>
        <v>Y</v>
      </c>
      <c r="AS145" s="113">
        <f t="shared" si="60"/>
        <v>25</v>
      </c>
      <c r="AT145" s="113">
        <f t="shared" si="61"/>
        <v>25</v>
      </c>
      <c r="AU145" s="113">
        <f t="shared" si="62"/>
        <v>100</v>
      </c>
      <c r="AV145" s="113">
        <f t="shared" si="63"/>
        <v>3</v>
      </c>
      <c r="AW145" s="113" t="str">
        <f t="shared" si="64"/>
        <v>Y</v>
      </c>
      <c r="AX145" s="113">
        <f t="shared" si="65"/>
        <v>25</v>
      </c>
      <c r="AY145" s="113">
        <f t="shared" si="66"/>
        <v>25</v>
      </c>
      <c r="AZ145" s="113">
        <f t="shared" si="67"/>
        <v>100</v>
      </c>
      <c r="BA145" s="113">
        <f t="shared" si="68"/>
        <v>3</v>
      </c>
      <c r="BB145" s="113" t="str">
        <f t="shared" si="69"/>
        <v>Y</v>
      </c>
      <c r="BC145" s="113">
        <f t="shared" si="70"/>
        <v>25</v>
      </c>
      <c r="BD145" s="113">
        <f t="shared" si="71"/>
        <v>25</v>
      </c>
      <c r="BE145" s="113">
        <f t="shared" si="72"/>
        <v>100</v>
      </c>
      <c r="BF145" s="113">
        <f t="shared" si="73"/>
        <v>3</v>
      </c>
      <c r="BG145" s="113" t="str">
        <f t="shared" si="74"/>
        <v>Y</v>
      </c>
    </row>
    <row r="146" spans="1:59" s="70" customFormat="1" x14ac:dyDescent="0.25">
      <c r="A146" s="233">
        <v>131</v>
      </c>
      <c r="B146" s="215">
        <v>2100820100073</v>
      </c>
      <c r="C146" s="227" t="s">
        <v>245</v>
      </c>
      <c r="D146" s="95">
        <v>5</v>
      </c>
      <c r="E146" s="95">
        <v>5</v>
      </c>
      <c r="F146" s="95">
        <v>5</v>
      </c>
      <c r="G146" s="95">
        <v>5</v>
      </c>
      <c r="H146" s="95">
        <v>5</v>
      </c>
      <c r="J146" s="95">
        <v>5</v>
      </c>
      <c r="K146" s="95">
        <v>5</v>
      </c>
      <c r="L146" s="95">
        <v>5</v>
      </c>
      <c r="M146" s="95">
        <v>5</v>
      </c>
      <c r="N146" s="95">
        <v>5</v>
      </c>
      <c r="P146" s="95">
        <v>5</v>
      </c>
      <c r="Q146" s="95">
        <v>5</v>
      </c>
      <c r="R146" s="95">
        <v>5</v>
      </c>
      <c r="S146" s="95">
        <v>5</v>
      </c>
      <c r="T146" s="95">
        <v>5</v>
      </c>
      <c r="V146" s="95">
        <v>5</v>
      </c>
      <c r="W146" s="95">
        <v>5</v>
      </c>
      <c r="X146" s="95">
        <v>5</v>
      </c>
      <c r="Y146" s="95">
        <v>5</v>
      </c>
      <c r="Z146" s="95">
        <v>5</v>
      </c>
      <c r="AB146" s="95">
        <v>5</v>
      </c>
      <c r="AC146" s="95">
        <v>5</v>
      </c>
      <c r="AD146" s="95">
        <v>5</v>
      </c>
      <c r="AE146" s="95">
        <v>5</v>
      </c>
      <c r="AF146" s="95">
        <v>5</v>
      </c>
      <c r="AI146" s="113">
        <f t="shared" si="50"/>
        <v>25</v>
      </c>
      <c r="AJ146" s="113">
        <f t="shared" si="51"/>
        <v>25</v>
      </c>
      <c r="AK146" s="113">
        <f t="shared" si="52"/>
        <v>100</v>
      </c>
      <c r="AL146" s="113">
        <f t="shared" si="53"/>
        <v>3</v>
      </c>
      <c r="AM146" s="113" t="str">
        <f t="shared" si="54"/>
        <v>Y</v>
      </c>
      <c r="AN146" s="113">
        <f t="shared" si="55"/>
        <v>25</v>
      </c>
      <c r="AO146" s="113">
        <f t="shared" si="56"/>
        <v>25</v>
      </c>
      <c r="AP146" s="113">
        <f t="shared" si="57"/>
        <v>100</v>
      </c>
      <c r="AQ146" s="113">
        <f t="shared" si="58"/>
        <v>3</v>
      </c>
      <c r="AR146" s="113" t="str">
        <f t="shared" si="59"/>
        <v>Y</v>
      </c>
      <c r="AS146" s="113">
        <f t="shared" si="60"/>
        <v>25</v>
      </c>
      <c r="AT146" s="113">
        <f t="shared" si="61"/>
        <v>25</v>
      </c>
      <c r="AU146" s="113">
        <f t="shared" si="62"/>
        <v>100</v>
      </c>
      <c r="AV146" s="113">
        <f t="shared" si="63"/>
        <v>3</v>
      </c>
      <c r="AW146" s="113" t="str">
        <f t="shared" si="64"/>
        <v>Y</v>
      </c>
      <c r="AX146" s="113">
        <f t="shared" si="65"/>
        <v>25</v>
      </c>
      <c r="AY146" s="113">
        <f t="shared" si="66"/>
        <v>25</v>
      </c>
      <c r="AZ146" s="113">
        <f t="shared" si="67"/>
        <v>100</v>
      </c>
      <c r="BA146" s="113">
        <f t="shared" si="68"/>
        <v>3</v>
      </c>
      <c r="BB146" s="113" t="str">
        <f t="shared" si="69"/>
        <v>Y</v>
      </c>
      <c r="BC146" s="113">
        <f t="shared" si="70"/>
        <v>25</v>
      </c>
      <c r="BD146" s="113">
        <f t="shared" si="71"/>
        <v>25</v>
      </c>
      <c r="BE146" s="113">
        <f t="shared" si="72"/>
        <v>100</v>
      </c>
      <c r="BF146" s="113">
        <f t="shared" si="73"/>
        <v>3</v>
      </c>
      <c r="BG146" s="113" t="str">
        <f t="shared" si="74"/>
        <v>Y</v>
      </c>
    </row>
    <row r="147" spans="1:59" s="70" customFormat="1" x14ac:dyDescent="0.25">
      <c r="A147" s="233">
        <v>132</v>
      </c>
      <c r="B147" s="215">
        <v>2100820100074</v>
      </c>
      <c r="C147" s="227" t="s">
        <v>246</v>
      </c>
      <c r="D147" s="95">
        <v>5</v>
      </c>
      <c r="E147" s="95">
        <v>5</v>
      </c>
      <c r="F147" s="95">
        <v>5</v>
      </c>
      <c r="G147" s="95">
        <v>5</v>
      </c>
      <c r="H147" s="95">
        <v>5</v>
      </c>
      <c r="J147" s="95">
        <v>5</v>
      </c>
      <c r="K147" s="95">
        <v>5</v>
      </c>
      <c r="L147" s="95">
        <v>5</v>
      </c>
      <c r="M147" s="95">
        <v>5</v>
      </c>
      <c r="N147" s="95">
        <v>5</v>
      </c>
      <c r="P147" s="95">
        <v>5</v>
      </c>
      <c r="Q147" s="95">
        <v>5</v>
      </c>
      <c r="R147" s="95">
        <v>5</v>
      </c>
      <c r="S147" s="95">
        <v>5</v>
      </c>
      <c r="T147" s="95">
        <v>5</v>
      </c>
      <c r="V147" s="95">
        <v>5</v>
      </c>
      <c r="W147" s="95">
        <v>5</v>
      </c>
      <c r="X147" s="95">
        <v>5</v>
      </c>
      <c r="Y147" s="95">
        <v>5</v>
      </c>
      <c r="Z147" s="95">
        <v>5</v>
      </c>
      <c r="AB147" s="95">
        <v>5</v>
      </c>
      <c r="AC147" s="95">
        <v>5</v>
      </c>
      <c r="AD147" s="95">
        <v>5</v>
      </c>
      <c r="AE147" s="95">
        <v>5</v>
      </c>
      <c r="AF147" s="95">
        <v>5</v>
      </c>
      <c r="AI147" s="113">
        <f t="shared" si="50"/>
        <v>25</v>
      </c>
      <c r="AJ147" s="113">
        <f t="shared" si="51"/>
        <v>25</v>
      </c>
      <c r="AK147" s="113">
        <f t="shared" si="52"/>
        <v>100</v>
      </c>
      <c r="AL147" s="113">
        <f t="shared" si="53"/>
        <v>3</v>
      </c>
      <c r="AM147" s="113" t="str">
        <f t="shared" si="54"/>
        <v>Y</v>
      </c>
      <c r="AN147" s="113">
        <f t="shared" si="55"/>
        <v>25</v>
      </c>
      <c r="AO147" s="113">
        <f t="shared" si="56"/>
        <v>25</v>
      </c>
      <c r="AP147" s="113">
        <f t="shared" si="57"/>
        <v>100</v>
      </c>
      <c r="AQ147" s="113">
        <f t="shared" si="58"/>
        <v>3</v>
      </c>
      <c r="AR147" s="113" t="str">
        <f t="shared" si="59"/>
        <v>Y</v>
      </c>
      <c r="AS147" s="113">
        <f t="shared" si="60"/>
        <v>25</v>
      </c>
      <c r="AT147" s="113">
        <f t="shared" si="61"/>
        <v>25</v>
      </c>
      <c r="AU147" s="113">
        <f t="shared" si="62"/>
        <v>100</v>
      </c>
      <c r="AV147" s="113">
        <f t="shared" si="63"/>
        <v>3</v>
      </c>
      <c r="AW147" s="113" t="str">
        <f t="shared" si="64"/>
        <v>Y</v>
      </c>
      <c r="AX147" s="113">
        <f t="shared" si="65"/>
        <v>25</v>
      </c>
      <c r="AY147" s="113">
        <f t="shared" si="66"/>
        <v>25</v>
      </c>
      <c r="AZ147" s="113">
        <f t="shared" si="67"/>
        <v>100</v>
      </c>
      <c r="BA147" s="113">
        <f t="shared" si="68"/>
        <v>3</v>
      </c>
      <c r="BB147" s="113" t="str">
        <f t="shared" si="69"/>
        <v>Y</v>
      </c>
      <c r="BC147" s="113">
        <f t="shared" si="70"/>
        <v>25</v>
      </c>
      <c r="BD147" s="113">
        <f t="shared" si="71"/>
        <v>25</v>
      </c>
      <c r="BE147" s="113">
        <f t="shared" si="72"/>
        <v>100</v>
      </c>
      <c r="BF147" s="113">
        <f t="shared" si="73"/>
        <v>3</v>
      </c>
      <c r="BG147" s="113" t="str">
        <f t="shared" si="74"/>
        <v>Y</v>
      </c>
    </row>
    <row r="148" spans="1:59" s="70" customFormat="1" x14ac:dyDescent="0.25">
      <c r="A148" s="233">
        <v>133</v>
      </c>
      <c r="B148" s="215">
        <v>2100820100079</v>
      </c>
      <c r="C148" s="227" t="s">
        <v>247</v>
      </c>
      <c r="D148" s="95">
        <v>5</v>
      </c>
      <c r="E148" s="95">
        <v>5</v>
      </c>
      <c r="F148" s="95">
        <v>2</v>
      </c>
      <c r="G148" s="95">
        <v>5</v>
      </c>
      <c r="H148" s="95">
        <v>5</v>
      </c>
      <c r="J148" s="95">
        <v>5</v>
      </c>
      <c r="K148" s="95">
        <v>5</v>
      </c>
      <c r="L148" s="95">
        <v>5</v>
      </c>
      <c r="M148" s="95">
        <v>5</v>
      </c>
      <c r="N148" s="95">
        <v>5</v>
      </c>
      <c r="P148" s="95">
        <v>5</v>
      </c>
      <c r="Q148" s="95">
        <v>5</v>
      </c>
      <c r="R148" s="95">
        <v>5</v>
      </c>
      <c r="S148" s="95">
        <v>5</v>
      </c>
      <c r="T148" s="95">
        <v>5</v>
      </c>
      <c r="V148" s="95">
        <v>5</v>
      </c>
      <c r="W148" s="95">
        <v>5</v>
      </c>
      <c r="X148" s="95">
        <v>5</v>
      </c>
      <c r="Y148" s="95">
        <v>5</v>
      </c>
      <c r="Z148" s="95">
        <v>5</v>
      </c>
      <c r="AB148" s="95">
        <v>5</v>
      </c>
      <c r="AC148" s="95">
        <v>5</v>
      </c>
      <c r="AD148" s="95">
        <v>5</v>
      </c>
      <c r="AE148" s="95">
        <v>5</v>
      </c>
      <c r="AF148" s="95">
        <v>5</v>
      </c>
      <c r="AI148" s="113">
        <f t="shared" si="50"/>
        <v>25</v>
      </c>
      <c r="AJ148" s="113">
        <f t="shared" si="51"/>
        <v>25</v>
      </c>
      <c r="AK148" s="113">
        <f t="shared" si="52"/>
        <v>100</v>
      </c>
      <c r="AL148" s="113">
        <f t="shared" si="53"/>
        <v>3</v>
      </c>
      <c r="AM148" s="113" t="str">
        <f t="shared" si="54"/>
        <v>Y</v>
      </c>
      <c r="AN148" s="113">
        <f t="shared" si="55"/>
        <v>25</v>
      </c>
      <c r="AO148" s="113">
        <f t="shared" si="56"/>
        <v>25</v>
      </c>
      <c r="AP148" s="113">
        <f t="shared" si="57"/>
        <v>100</v>
      </c>
      <c r="AQ148" s="113">
        <f t="shared" si="58"/>
        <v>3</v>
      </c>
      <c r="AR148" s="113" t="str">
        <f t="shared" si="59"/>
        <v>Y</v>
      </c>
      <c r="AS148" s="113">
        <f t="shared" si="60"/>
        <v>22</v>
      </c>
      <c r="AT148" s="113">
        <f t="shared" si="61"/>
        <v>25</v>
      </c>
      <c r="AU148" s="113">
        <f t="shared" si="62"/>
        <v>88</v>
      </c>
      <c r="AV148" s="113">
        <f t="shared" si="63"/>
        <v>3</v>
      </c>
      <c r="AW148" s="113" t="str">
        <f t="shared" si="64"/>
        <v>Y</v>
      </c>
      <c r="AX148" s="113">
        <f t="shared" si="65"/>
        <v>25</v>
      </c>
      <c r="AY148" s="113">
        <f t="shared" si="66"/>
        <v>25</v>
      </c>
      <c r="AZ148" s="113">
        <f t="shared" si="67"/>
        <v>100</v>
      </c>
      <c r="BA148" s="113">
        <f t="shared" si="68"/>
        <v>3</v>
      </c>
      <c r="BB148" s="113" t="str">
        <f t="shared" si="69"/>
        <v>Y</v>
      </c>
      <c r="BC148" s="113">
        <f t="shared" si="70"/>
        <v>25</v>
      </c>
      <c r="BD148" s="113">
        <f t="shared" si="71"/>
        <v>25</v>
      </c>
      <c r="BE148" s="113">
        <f t="shared" si="72"/>
        <v>100</v>
      </c>
      <c r="BF148" s="113">
        <f t="shared" si="73"/>
        <v>3</v>
      </c>
      <c r="BG148" s="113" t="str">
        <f t="shared" si="74"/>
        <v>Y</v>
      </c>
    </row>
    <row r="149" spans="1:59" s="70" customFormat="1" x14ac:dyDescent="0.25">
      <c r="A149" s="233">
        <v>134</v>
      </c>
      <c r="B149" s="215" t="s">
        <v>305</v>
      </c>
      <c r="C149" s="227" t="s">
        <v>248</v>
      </c>
      <c r="D149" s="95">
        <v>5</v>
      </c>
      <c r="E149" s="95">
        <v>5</v>
      </c>
      <c r="F149" s="95">
        <v>5</v>
      </c>
      <c r="G149" s="95">
        <v>5</v>
      </c>
      <c r="H149" s="95">
        <v>5</v>
      </c>
      <c r="J149" s="95">
        <v>5</v>
      </c>
      <c r="K149" s="95">
        <v>5</v>
      </c>
      <c r="L149" s="95">
        <v>5</v>
      </c>
      <c r="M149" s="95">
        <v>5</v>
      </c>
      <c r="N149" s="95">
        <v>5</v>
      </c>
      <c r="P149" s="95">
        <v>5</v>
      </c>
      <c r="Q149" s="95">
        <v>5</v>
      </c>
      <c r="R149" s="95">
        <v>5</v>
      </c>
      <c r="S149" s="95">
        <v>5</v>
      </c>
      <c r="T149" s="95">
        <v>5</v>
      </c>
      <c r="V149" s="95">
        <v>5</v>
      </c>
      <c r="W149" s="95">
        <v>5</v>
      </c>
      <c r="X149" s="95">
        <v>5</v>
      </c>
      <c r="Y149" s="95">
        <v>5</v>
      </c>
      <c r="Z149" s="95">
        <v>5</v>
      </c>
      <c r="AB149" s="95">
        <v>5</v>
      </c>
      <c r="AC149" s="95">
        <v>5</v>
      </c>
      <c r="AD149" s="95">
        <v>5</v>
      </c>
      <c r="AE149" s="95">
        <v>5</v>
      </c>
      <c r="AF149" s="95">
        <v>5</v>
      </c>
      <c r="AI149" s="113">
        <f t="shared" si="50"/>
        <v>25</v>
      </c>
      <c r="AJ149" s="113">
        <f t="shared" si="51"/>
        <v>25</v>
      </c>
      <c r="AK149" s="113">
        <f t="shared" si="52"/>
        <v>100</v>
      </c>
      <c r="AL149" s="113">
        <f t="shared" si="53"/>
        <v>3</v>
      </c>
      <c r="AM149" s="113" t="str">
        <f t="shared" si="54"/>
        <v>Y</v>
      </c>
      <c r="AN149" s="113">
        <f t="shared" si="55"/>
        <v>25</v>
      </c>
      <c r="AO149" s="113">
        <f t="shared" si="56"/>
        <v>25</v>
      </c>
      <c r="AP149" s="113">
        <f t="shared" si="57"/>
        <v>100</v>
      </c>
      <c r="AQ149" s="113">
        <f t="shared" si="58"/>
        <v>3</v>
      </c>
      <c r="AR149" s="113" t="str">
        <f t="shared" si="59"/>
        <v>Y</v>
      </c>
      <c r="AS149" s="113">
        <f t="shared" si="60"/>
        <v>25</v>
      </c>
      <c r="AT149" s="113">
        <f t="shared" si="61"/>
        <v>25</v>
      </c>
      <c r="AU149" s="113">
        <f t="shared" si="62"/>
        <v>100</v>
      </c>
      <c r="AV149" s="113">
        <f t="shared" si="63"/>
        <v>3</v>
      </c>
      <c r="AW149" s="113" t="str">
        <f t="shared" si="64"/>
        <v>Y</v>
      </c>
      <c r="AX149" s="113">
        <f t="shared" si="65"/>
        <v>25</v>
      </c>
      <c r="AY149" s="113">
        <f t="shared" si="66"/>
        <v>25</v>
      </c>
      <c r="AZ149" s="113">
        <f t="shared" si="67"/>
        <v>100</v>
      </c>
      <c r="BA149" s="113">
        <f t="shared" si="68"/>
        <v>3</v>
      </c>
      <c r="BB149" s="113" t="str">
        <f t="shared" si="69"/>
        <v>Y</v>
      </c>
      <c r="BC149" s="113">
        <f t="shared" si="70"/>
        <v>25</v>
      </c>
      <c r="BD149" s="113">
        <f t="shared" si="71"/>
        <v>25</v>
      </c>
      <c r="BE149" s="113">
        <f t="shared" si="72"/>
        <v>100</v>
      </c>
      <c r="BF149" s="113">
        <f t="shared" si="73"/>
        <v>3</v>
      </c>
      <c r="BG149" s="113" t="str">
        <f t="shared" si="74"/>
        <v>Y</v>
      </c>
    </row>
    <row r="150" spans="1:59" s="70" customFormat="1" x14ac:dyDescent="0.25">
      <c r="A150" s="233">
        <v>135</v>
      </c>
      <c r="B150" s="215" t="s">
        <v>305</v>
      </c>
      <c r="C150" s="227" t="s">
        <v>249</v>
      </c>
      <c r="D150" s="95">
        <v>5</v>
      </c>
      <c r="E150" s="95">
        <v>4</v>
      </c>
      <c r="F150" s="95">
        <v>3</v>
      </c>
      <c r="G150" s="95">
        <v>2</v>
      </c>
      <c r="H150" s="95">
        <v>5</v>
      </c>
      <c r="J150" s="95">
        <v>5</v>
      </c>
      <c r="K150" s="95">
        <v>5</v>
      </c>
      <c r="L150" s="95">
        <v>5</v>
      </c>
      <c r="M150" s="95">
        <v>2</v>
      </c>
      <c r="N150" s="95">
        <v>5</v>
      </c>
      <c r="P150" s="95">
        <v>5</v>
      </c>
      <c r="Q150" s="95">
        <v>5</v>
      </c>
      <c r="R150" s="95">
        <v>5</v>
      </c>
      <c r="S150" s="95">
        <v>5</v>
      </c>
      <c r="T150" s="95">
        <v>5</v>
      </c>
      <c r="V150" s="95">
        <v>5</v>
      </c>
      <c r="W150" s="95">
        <v>5</v>
      </c>
      <c r="X150" s="95">
        <v>5</v>
      </c>
      <c r="Y150" s="95">
        <v>5</v>
      </c>
      <c r="Z150" s="95">
        <v>5</v>
      </c>
      <c r="AB150" s="95">
        <v>5</v>
      </c>
      <c r="AC150" s="95">
        <v>5</v>
      </c>
      <c r="AD150" s="95">
        <v>5</v>
      </c>
      <c r="AE150" s="95">
        <v>5</v>
      </c>
      <c r="AF150" s="95">
        <v>5</v>
      </c>
      <c r="AI150" s="113">
        <f t="shared" si="50"/>
        <v>25</v>
      </c>
      <c r="AJ150" s="113">
        <f t="shared" si="51"/>
        <v>25</v>
      </c>
      <c r="AK150" s="113">
        <f t="shared" si="52"/>
        <v>100</v>
      </c>
      <c r="AL150" s="113">
        <f t="shared" si="53"/>
        <v>3</v>
      </c>
      <c r="AM150" s="113" t="str">
        <f t="shared" si="54"/>
        <v>Y</v>
      </c>
      <c r="AN150" s="113">
        <f t="shared" si="55"/>
        <v>24</v>
      </c>
      <c r="AO150" s="113">
        <f t="shared" si="56"/>
        <v>25</v>
      </c>
      <c r="AP150" s="113">
        <f t="shared" si="57"/>
        <v>96</v>
      </c>
      <c r="AQ150" s="113">
        <f t="shared" si="58"/>
        <v>3</v>
      </c>
      <c r="AR150" s="113" t="str">
        <f t="shared" si="59"/>
        <v>Y</v>
      </c>
      <c r="AS150" s="113">
        <f t="shared" si="60"/>
        <v>23</v>
      </c>
      <c r="AT150" s="113">
        <f t="shared" si="61"/>
        <v>25</v>
      </c>
      <c r="AU150" s="113">
        <f t="shared" si="62"/>
        <v>92</v>
      </c>
      <c r="AV150" s="113">
        <f t="shared" si="63"/>
        <v>3</v>
      </c>
      <c r="AW150" s="113" t="str">
        <f t="shared" si="64"/>
        <v>Y</v>
      </c>
      <c r="AX150" s="113">
        <f t="shared" si="65"/>
        <v>19</v>
      </c>
      <c r="AY150" s="113">
        <f t="shared" si="66"/>
        <v>25</v>
      </c>
      <c r="AZ150" s="113">
        <f t="shared" si="67"/>
        <v>76</v>
      </c>
      <c r="BA150" s="113">
        <f t="shared" si="68"/>
        <v>3</v>
      </c>
      <c r="BB150" s="113" t="str">
        <f t="shared" si="69"/>
        <v>Y</v>
      </c>
      <c r="BC150" s="113">
        <f t="shared" si="70"/>
        <v>25</v>
      </c>
      <c r="BD150" s="113">
        <f t="shared" si="71"/>
        <v>25</v>
      </c>
      <c r="BE150" s="113">
        <f t="shared" si="72"/>
        <v>100</v>
      </c>
      <c r="BF150" s="113">
        <f t="shared" si="73"/>
        <v>3</v>
      </c>
      <c r="BG150" s="113" t="str">
        <f t="shared" si="74"/>
        <v>Y</v>
      </c>
    </row>
    <row r="151" spans="1:59" s="70" customFormat="1" x14ac:dyDescent="0.25">
      <c r="A151" s="233">
        <v>136</v>
      </c>
      <c r="B151" s="215" t="s">
        <v>305</v>
      </c>
      <c r="C151" s="227" t="s">
        <v>250</v>
      </c>
      <c r="D151" s="95">
        <v>5</v>
      </c>
      <c r="E151" s="95">
        <v>5</v>
      </c>
      <c r="F151" s="95">
        <v>4</v>
      </c>
      <c r="G151" s="95">
        <v>5</v>
      </c>
      <c r="H151" s="95">
        <v>5</v>
      </c>
      <c r="J151" s="95">
        <v>5</v>
      </c>
      <c r="K151" s="95">
        <v>5</v>
      </c>
      <c r="L151" s="95">
        <v>5</v>
      </c>
      <c r="M151" s="95">
        <v>5</v>
      </c>
      <c r="N151" s="95">
        <v>5</v>
      </c>
      <c r="P151" s="95">
        <v>5</v>
      </c>
      <c r="Q151" s="95">
        <v>5</v>
      </c>
      <c r="R151" s="95">
        <v>4</v>
      </c>
      <c r="S151" s="95">
        <v>5</v>
      </c>
      <c r="T151" s="95">
        <v>5</v>
      </c>
      <c r="V151" s="95">
        <v>5</v>
      </c>
      <c r="W151" s="95">
        <v>5</v>
      </c>
      <c r="X151" s="95">
        <v>5</v>
      </c>
      <c r="Y151" s="95">
        <v>5</v>
      </c>
      <c r="Z151" s="95">
        <v>5</v>
      </c>
      <c r="AB151" s="95">
        <v>5</v>
      </c>
      <c r="AC151" s="95">
        <v>5</v>
      </c>
      <c r="AD151" s="95">
        <v>5</v>
      </c>
      <c r="AE151" s="95">
        <v>4</v>
      </c>
      <c r="AF151" s="95">
        <v>5</v>
      </c>
      <c r="AI151" s="113">
        <f t="shared" ref="AI151:AI176" si="75">SUMIFS(D151:AF151,$D$13:$AF$13,"=CO1")</f>
        <v>25</v>
      </c>
      <c r="AJ151" s="113">
        <f t="shared" ref="AJ151:AJ176" si="76">(SUMIFS($D$15:$AF$15,$D$13:$AF$13,"=CO1")-SUMIFS($D$15:$AF$15,$D$13:$AF$13,"=CO1",D151:AF151,""))</f>
        <v>25</v>
      </c>
      <c r="AK151" s="113">
        <f t="shared" ref="AK151:AK176" si="77">IF(AJ151,ROUND((AI151/AJ151)*100,2),"")</f>
        <v>100</v>
      </c>
      <c r="AL151" s="113">
        <f t="shared" ref="AL151:AL176" si="78">IF(AK151&gt;=60,3,IF(AK151&gt;=40,2,1))</f>
        <v>3</v>
      </c>
      <c r="AM151" s="113" t="str">
        <f t="shared" ref="AM151:AM176" si="79">IF(AL151=3,"Y","N")</f>
        <v>Y</v>
      </c>
      <c r="AN151" s="113">
        <f t="shared" ref="AN151:AN176" si="80">SUMIFS(D151:AF151,$D$13:$AF$13,"=CO2")</f>
        <v>25</v>
      </c>
      <c r="AO151" s="113">
        <f t="shared" ref="AO151:AO176" si="81">(SUMIFS($D$15:$AF$15,$D$13:$AF$13,"=CO2")-SUMIFS($D$15:$AF$15,$D$13:$AF$13,"=CO2",D151:AF151,""))</f>
        <v>25</v>
      </c>
      <c r="AP151" s="113">
        <f t="shared" ref="AP151:AP176" si="82">IF(AO151,ROUND((AN151/AO151)*100,2),"")</f>
        <v>100</v>
      </c>
      <c r="AQ151" s="113">
        <f t="shared" ref="AQ151:AQ176" si="83">IF(AP151&gt;=60,3,IF(AP151&gt;=40,2,1))</f>
        <v>3</v>
      </c>
      <c r="AR151" s="113" t="str">
        <f t="shared" ref="AR151:AR176" si="84">IF(AQ151=3,"Y","N")</f>
        <v>Y</v>
      </c>
      <c r="AS151" s="113">
        <f t="shared" ref="AS151:AS176" si="85">SUMIFS(D151:AF151,$D$13:$AF$13,"=CO3")</f>
        <v>23</v>
      </c>
      <c r="AT151" s="113">
        <f t="shared" ref="AT151:AT176" si="86">(SUMIFS($D$15:$AF$15,$D$13:$AF$13,"=CO3")-SUMIFS($D$15:$AF$15,$D$13:$AF$13,"=CO3",D151:AF151,""))</f>
        <v>25</v>
      </c>
      <c r="AU151" s="113">
        <f t="shared" ref="AU151:AU176" si="87">IF(AT151,ROUND((AS151/AT151)*100,2),"")</f>
        <v>92</v>
      </c>
      <c r="AV151" s="113">
        <f t="shared" ref="AV151:AV176" si="88">IF(AU151&gt;=60,3,IF(AU151&gt;=40,2,1))</f>
        <v>3</v>
      </c>
      <c r="AW151" s="113" t="str">
        <f t="shared" ref="AW151:AW176" si="89">IF(AV151=3,"Y","N")</f>
        <v>Y</v>
      </c>
      <c r="AX151" s="113">
        <f t="shared" ref="AX151:AX176" si="90">SUMIFS(D151:AF151,$D$13:$AF$13,"=CO4")</f>
        <v>24</v>
      </c>
      <c r="AY151" s="113">
        <f t="shared" ref="AY151:AY176" si="91">(SUMIFS($D$15:$AF$15,$D$13:$AF$13,"=CO4")-SUMIFS($D$15:$AF$15,$D$13:$AF$13,"=CO4",D151:AF151,""))</f>
        <v>25</v>
      </c>
      <c r="AZ151" s="113">
        <f t="shared" ref="AZ151:AZ176" si="92">IF(AY151,ROUND((AX151/AY151)*100,2),"")</f>
        <v>96</v>
      </c>
      <c r="BA151" s="113">
        <f t="shared" ref="BA151:BA176" si="93">IF(AZ151&gt;=60,3,IF(AZ151&gt;=40,2,1))</f>
        <v>3</v>
      </c>
      <c r="BB151" s="113" t="str">
        <f t="shared" ref="BB151:BB176" si="94">IF(BA151=3,"Y","N")</f>
        <v>Y</v>
      </c>
      <c r="BC151" s="113">
        <f t="shared" ref="BC151:BC176" si="95">SUMIFS(D151:AF151,$D$13:$AF$13,"=CO5")</f>
        <v>25</v>
      </c>
      <c r="BD151" s="113">
        <f t="shared" ref="BD151:BD176" si="96">(SUMIFS($D$15:$AF$15,$D$13:$AF$13,"=CO5")-SUMIFS($D$15:$AF$15,$D$13:$AF$13,"=CO5",D151:AF151,""))</f>
        <v>25</v>
      </c>
      <c r="BE151" s="113">
        <f t="shared" ref="BE151:BE176" si="97">IF(BD151,ROUND((BC151/BD151)*100,2),"")</f>
        <v>100</v>
      </c>
      <c r="BF151" s="113">
        <f t="shared" ref="BF151:BF176" si="98">IF(BE151&gt;=60,3,IF(BE151&gt;=40,2,1))</f>
        <v>3</v>
      </c>
      <c r="BG151" s="113" t="str">
        <f t="shared" ref="BG151:BG176" si="99">IF(BF151=3,"Y","N")</f>
        <v>Y</v>
      </c>
    </row>
    <row r="152" spans="1:59" s="70" customFormat="1" x14ac:dyDescent="0.25">
      <c r="A152" s="233">
        <v>137</v>
      </c>
      <c r="B152" s="215">
        <v>2200820100130</v>
      </c>
      <c r="C152" s="227" t="s">
        <v>251</v>
      </c>
      <c r="D152" s="95">
        <v>5</v>
      </c>
      <c r="E152" s="95">
        <v>5</v>
      </c>
      <c r="F152" s="95">
        <v>5</v>
      </c>
      <c r="G152" s="95">
        <v>5</v>
      </c>
      <c r="H152" s="95">
        <v>5</v>
      </c>
      <c r="J152" s="95">
        <v>5</v>
      </c>
      <c r="K152" s="95">
        <v>4</v>
      </c>
      <c r="L152" s="95">
        <v>5</v>
      </c>
      <c r="M152" s="95">
        <v>4</v>
      </c>
      <c r="N152" s="95">
        <v>5</v>
      </c>
      <c r="P152" s="95">
        <v>5</v>
      </c>
      <c r="Q152" s="95">
        <v>5</v>
      </c>
      <c r="R152" s="95">
        <v>5</v>
      </c>
      <c r="S152" s="95">
        <v>5</v>
      </c>
      <c r="T152" s="95">
        <v>5</v>
      </c>
      <c r="V152" s="95">
        <v>5</v>
      </c>
      <c r="W152" s="95">
        <v>3</v>
      </c>
      <c r="X152" s="95">
        <v>5</v>
      </c>
      <c r="Y152" s="95">
        <v>5</v>
      </c>
      <c r="Z152" s="95">
        <v>5</v>
      </c>
      <c r="AB152" s="95">
        <v>5</v>
      </c>
      <c r="AC152" s="95">
        <v>5</v>
      </c>
      <c r="AD152" s="95">
        <v>3</v>
      </c>
      <c r="AE152" s="95">
        <v>4</v>
      </c>
      <c r="AF152" s="95">
        <v>5</v>
      </c>
      <c r="AI152" s="113">
        <f t="shared" si="75"/>
        <v>25</v>
      </c>
      <c r="AJ152" s="113">
        <f t="shared" si="76"/>
        <v>25</v>
      </c>
      <c r="AK152" s="113">
        <f t="shared" si="77"/>
        <v>100</v>
      </c>
      <c r="AL152" s="113">
        <f t="shared" si="78"/>
        <v>3</v>
      </c>
      <c r="AM152" s="113" t="str">
        <f t="shared" si="79"/>
        <v>Y</v>
      </c>
      <c r="AN152" s="113">
        <f t="shared" si="80"/>
        <v>22</v>
      </c>
      <c r="AO152" s="113">
        <f t="shared" si="81"/>
        <v>25</v>
      </c>
      <c r="AP152" s="113">
        <f t="shared" si="82"/>
        <v>88</v>
      </c>
      <c r="AQ152" s="113">
        <f t="shared" si="83"/>
        <v>3</v>
      </c>
      <c r="AR152" s="113" t="str">
        <f t="shared" si="84"/>
        <v>Y</v>
      </c>
      <c r="AS152" s="113">
        <f t="shared" si="85"/>
        <v>23</v>
      </c>
      <c r="AT152" s="113">
        <f t="shared" si="86"/>
        <v>25</v>
      </c>
      <c r="AU152" s="113">
        <f t="shared" si="87"/>
        <v>92</v>
      </c>
      <c r="AV152" s="113">
        <f t="shared" si="88"/>
        <v>3</v>
      </c>
      <c r="AW152" s="113" t="str">
        <f t="shared" si="89"/>
        <v>Y</v>
      </c>
      <c r="AX152" s="113">
        <f t="shared" si="90"/>
        <v>23</v>
      </c>
      <c r="AY152" s="113">
        <f t="shared" si="91"/>
        <v>25</v>
      </c>
      <c r="AZ152" s="113">
        <f t="shared" si="92"/>
        <v>92</v>
      </c>
      <c r="BA152" s="113">
        <f t="shared" si="93"/>
        <v>3</v>
      </c>
      <c r="BB152" s="113" t="str">
        <f t="shared" si="94"/>
        <v>Y</v>
      </c>
      <c r="BC152" s="113">
        <f t="shared" si="95"/>
        <v>25</v>
      </c>
      <c r="BD152" s="113">
        <f t="shared" si="96"/>
        <v>25</v>
      </c>
      <c r="BE152" s="113">
        <f t="shared" si="97"/>
        <v>100</v>
      </c>
      <c r="BF152" s="113">
        <f t="shared" si="98"/>
        <v>3</v>
      </c>
      <c r="BG152" s="113" t="str">
        <f t="shared" si="99"/>
        <v>Y</v>
      </c>
    </row>
    <row r="153" spans="1:59" s="70" customFormat="1" x14ac:dyDescent="0.25">
      <c r="A153" s="233">
        <v>138</v>
      </c>
      <c r="B153" s="215">
        <v>2200820100131</v>
      </c>
      <c r="C153" s="227" t="s">
        <v>252</v>
      </c>
      <c r="D153" s="95">
        <v>5</v>
      </c>
      <c r="E153" s="95">
        <v>5</v>
      </c>
      <c r="F153" s="95">
        <v>3</v>
      </c>
      <c r="G153" s="95">
        <v>5</v>
      </c>
      <c r="H153" s="95">
        <v>5</v>
      </c>
      <c r="J153" s="95">
        <v>5</v>
      </c>
      <c r="K153" s="95">
        <v>2</v>
      </c>
      <c r="L153" s="95">
        <v>5</v>
      </c>
      <c r="M153" s="95">
        <v>5</v>
      </c>
      <c r="N153" s="95">
        <v>5</v>
      </c>
      <c r="P153" s="95">
        <v>5</v>
      </c>
      <c r="Q153" s="95">
        <v>5</v>
      </c>
      <c r="R153" s="95">
        <v>3</v>
      </c>
      <c r="S153" s="95">
        <v>5</v>
      </c>
      <c r="T153" s="95">
        <v>5</v>
      </c>
      <c r="V153" s="95">
        <v>5</v>
      </c>
      <c r="W153" s="95">
        <v>5</v>
      </c>
      <c r="X153" s="95">
        <v>5</v>
      </c>
      <c r="Y153" s="95">
        <v>5</v>
      </c>
      <c r="Z153" s="95">
        <v>5</v>
      </c>
      <c r="AB153" s="95">
        <v>5</v>
      </c>
      <c r="AC153" s="95">
        <v>5</v>
      </c>
      <c r="AD153" s="95">
        <v>4</v>
      </c>
      <c r="AE153" s="95">
        <v>4</v>
      </c>
      <c r="AF153" s="95">
        <v>5</v>
      </c>
      <c r="AI153" s="113">
        <f t="shared" si="75"/>
        <v>25</v>
      </c>
      <c r="AJ153" s="113">
        <f t="shared" si="76"/>
        <v>25</v>
      </c>
      <c r="AK153" s="113">
        <f t="shared" si="77"/>
        <v>100</v>
      </c>
      <c r="AL153" s="113">
        <f t="shared" si="78"/>
        <v>3</v>
      </c>
      <c r="AM153" s="113" t="str">
        <f t="shared" si="79"/>
        <v>Y</v>
      </c>
      <c r="AN153" s="113">
        <f t="shared" si="80"/>
        <v>22</v>
      </c>
      <c r="AO153" s="113">
        <f t="shared" si="81"/>
        <v>25</v>
      </c>
      <c r="AP153" s="113">
        <f t="shared" si="82"/>
        <v>88</v>
      </c>
      <c r="AQ153" s="113">
        <f t="shared" si="83"/>
        <v>3</v>
      </c>
      <c r="AR153" s="113" t="str">
        <f t="shared" si="84"/>
        <v>Y</v>
      </c>
      <c r="AS153" s="113">
        <f t="shared" si="85"/>
        <v>20</v>
      </c>
      <c r="AT153" s="113">
        <f t="shared" si="86"/>
        <v>25</v>
      </c>
      <c r="AU153" s="113">
        <f t="shared" si="87"/>
        <v>80</v>
      </c>
      <c r="AV153" s="113">
        <f t="shared" si="88"/>
        <v>3</v>
      </c>
      <c r="AW153" s="113" t="str">
        <f t="shared" si="89"/>
        <v>Y</v>
      </c>
      <c r="AX153" s="113">
        <f t="shared" si="90"/>
        <v>24</v>
      </c>
      <c r="AY153" s="113">
        <f t="shared" si="91"/>
        <v>25</v>
      </c>
      <c r="AZ153" s="113">
        <f t="shared" si="92"/>
        <v>96</v>
      </c>
      <c r="BA153" s="113">
        <f t="shared" si="93"/>
        <v>3</v>
      </c>
      <c r="BB153" s="113" t="str">
        <f t="shared" si="94"/>
        <v>Y</v>
      </c>
      <c r="BC153" s="113">
        <f t="shared" si="95"/>
        <v>25</v>
      </c>
      <c r="BD153" s="113">
        <f t="shared" si="96"/>
        <v>25</v>
      </c>
      <c r="BE153" s="113">
        <f t="shared" si="97"/>
        <v>100</v>
      </c>
      <c r="BF153" s="113">
        <f t="shared" si="98"/>
        <v>3</v>
      </c>
      <c r="BG153" s="113" t="str">
        <f t="shared" si="99"/>
        <v>Y</v>
      </c>
    </row>
    <row r="154" spans="1:59" s="70" customFormat="1" x14ac:dyDescent="0.25">
      <c r="A154" s="233">
        <v>139</v>
      </c>
      <c r="B154" s="215">
        <v>2200820100132</v>
      </c>
      <c r="C154" s="227" t="s">
        <v>253</v>
      </c>
      <c r="D154" s="95">
        <v>5</v>
      </c>
      <c r="E154" s="95">
        <v>5</v>
      </c>
      <c r="F154" s="95">
        <v>5</v>
      </c>
      <c r="G154" s="95">
        <v>5</v>
      </c>
      <c r="H154" s="95">
        <v>5</v>
      </c>
      <c r="J154" s="95">
        <v>5</v>
      </c>
      <c r="K154" s="95">
        <v>5</v>
      </c>
      <c r="L154" s="95">
        <v>5</v>
      </c>
      <c r="M154" s="95">
        <v>5</v>
      </c>
      <c r="N154" s="95">
        <v>5</v>
      </c>
      <c r="P154" s="95">
        <v>5</v>
      </c>
      <c r="Q154" s="95">
        <v>5</v>
      </c>
      <c r="R154" s="95">
        <v>5</v>
      </c>
      <c r="S154" s="95">
        <v>5</v>
      </c>
      <c r="T154" s="95">
        <v>5</v>
      </c>
      <c r="V154" s="95">
        <v>5</v>
      </c>
      <c r="W154" s="95">
        <v>5</v>
      </c>
      <c r="X154" s="95">
        <v>5</v>
      </c>
      <c r="Y154" s="95">
        <v>5</v>
      </c>
      <c r="Z154" s="95">
        <v>5</v>
      </c>
      <c r="AB154" s="95">
        <v>5</v>
      </c>
      <c r="AC154" s="95">
        <v>4</v>
      </c>
      <c r="AD154" s="95">
        <v>4</v>
      </c>
      <c r="AE154" s="95">
        <v>5</v>
      </c>
      <c r="AF154" s="95">
        <v>5</v>
      </c>
      <c r="AI154" s="113">
        <f t="shared" si="75"/>
        <v>25</v>
      </c>
      <c r="AJ154" s="113">
        <f t="shared" si="76"/>
        <v>25</v>
      </c>
      <c r="AK154" s="113">
        <f t="shared" si="77"/>
        <v>100</v>
      </c>
      <c r="AL154" s="113">
        <f t="shared" si="78"/>
        <v>3</v>
      </c>
      <c r="AM154" s="113" t="str">
        <f t="shared" si="79"/>
        <v>Y</v>
      </c>
      <c r="AN154" s="113">
        <f t="shared" si="80"/>
        <v>24</v>
      </c>
      <c r="AO154" s="113">
        <f t="shared" si="81"/>
        <v>25</v>
      </c>
      <c r="AP154" s="113">
        <f t="shared" si="82"/>
        <v>96</v>
      </c>
      <c r="AQ154" s="113">
        <f t="shared" si="83"/>
        <v>3</v>
      </c>
      <c r="AR154" s="113" t="str">
        <f t="shared" si="84"/>
        <v>Y</v>
      </c>
      <c r="AS154" s="113">
        <f t="shared" si="85"/>
        <v>24</v>
      </c>
      <c r="AT154" s="113">
        <f t="shared" si="86"/>
        <v>25</v>
      </c>
      <c r="AU154" s="113">
        <f t="shared" si="87"/>
        <v>96</v>
      </c>
      <c r="AV154" s="113">
        <f t="shared" si="88"/>
        <v>3</v>
      </c>
      <c r="AW154" s="113" t="str">
        <f t="shared" si="89"/>
        <v>Y</v>
      </c>
      <c r="AX154" s="113">
        <f t="shared" si="90"/>
        <v>25</v>
      </c>
      <c r="AY154" s="113">
        <f t="shared" si="91"/>
        <v>25</v>
      </c>
      <c r="AZ154" s="113">
        <f t="shared" si="92"/>
        <v>100</v>
      </c>
      <c r="BA154" s="113">
        <f t="shared" si="93"/>
        <v>3</v>
      </c>
      <c r="BB154" s="113" t="str">
        <f t="shared" si="94"/>
        <v>Y</v>
      </c>
      <c r="BC154" s="113">
        <f t="shared" si="95"/>
        <v>25</v>
      </c>
      <c r="BD154" s="113">
        <f t="shared" si="96"/>
        <v>25</v>
      </c>
      <c r="BE154" s="113">
        <f t="shared" si="97"/>
        <v>100</v>
      </c>
      <c r="BF154" s="113">
        <f t="shared" si="98"/>
        <v>3</v>
      </c>
      <c r="BG154" s="113" t="str">
        <f t="shared" si="99"/>
        <v>Y</v>
      </c>
    </row>
    <row r="155" spans="1:59" s="70" customFormat="1" x14ac:dyDescent="0.25">
      <c r="A155" s="233">
        <v>140</v>
      </c>
      <c r="B155" s="215">
        <v>2200820100133</v>
      </c>
      <c r="C155" s="227" t="s">
        <v>254</v>
      </c>
      <c r="D155" s="95">
        <v>5</v>
      </c>
      <c r="E155" s="95">
        <v>5</v>
      </c>
      <c r="F155" s="95">
        <v>5</v>
      </c>
      <c r="G155" s="95">
        <v>5</v>
      </c>
      <c r="H155" s="95">
        <v>5</v>
      </c>
      <c r="J155" s="95">
        <v>5</v>
      </c>
      <c r="K155" s="95">
        <v>5</v>
      </c>
      <c r="L155" s="95">
        <v>5</v>
      </c>
      <c r="M155" s="95">
        <v>5</v>
      </c>
      <c r="N155" s="95">
        <v>5</v>
      </c>
      <c r="P155" s="95">
        <v>5</v>
      </c>
      <c r="Q155" s="95">
        <v>5</v>
      </c>
      <c r="R155" s="95">
        <v>5</v>
      </c>
      <c r="S155" s="95">
        <v>5</v>
      </c>
      <c r="T155" s="95">
        <v>5</v>
      </c>
      <c r="V155" s="95">
        <v>5</v>
      </c>
      <c r="W155" s="95">
        <v>5</v>
      </c>
      <c r="X155" s="95">
        <v>5</v>
      </c>
      <c r="Y155" s="95">
        <v>1</v>
      </c>
      <c r="Z155" s="95">
        <v>5</v>
      </c>
      <c r="AB155" s="95">
        <v>5</v>
      </c>
      <c r="AC155" s="95">
        <v>5</v>
      </c>
      <c r="AD155" s="95">
        <v>5</v>
      </c>
      <c r="AE155" s="95">
        <v>4</v>
      </c>
      <c r="AF155" s="95">
        <v>5</v>
      </c>
      <c r="AI155" s="113">
        <f t="shared" si="75"/>
        <v>25</v>
      </c>
      <c r="AJ155" s="113">
        <f t="shared" si="76"/>
        <v>25</v>
      </c>
      <c r="AK155" s="113">
        <f t="shared" si="77"/>
        <v>100</v>
      </c>
      <c r="AL155" s="113">
        <f t="shared" si="78"/>
        <v>3</v>
      </c>
      <c r="AM155" s="113" t="str">
        <f t="shared" si="79"/>
        <v>Y</v>
      </c>
      <c r="AN155" s="113">
        <f t="shared" si="80"/>
        <v>25</v>
      </c>
      <c r="AO155" s="113">
        <f t="shared" si="81"/>
        <v>25</v>
      </c>
      <c r="AP155" s="113">
        <f t="shared" si="82"/>
        <v>100</v>
      </c>
      <c r="AQ155" s="113">
        <f t="shared" si="83"/>
        <v>3</v>
      </c>
      <c r="AR155" s="113" t="str">
        <f t="shared" si="84"/>
        <v>Y</v>
      </c>
      <c r="AS155" s="113">
        <f t="shared" si="85"/>
        <v>25</v>
      </c>
      <c r="AT155" s="113">
        <f t="shared" si="86"/>
        <v>25</v>
      </c>
      <c r="AU155" s="113">
        <f t="shared" si="87"/>
        <v>100</v>
      </c>
      <c r="AV155" s="113">
        <f t="shared" si="88"/>
        <v>3</v>
      </c>
      <c r="AW155" s="113" t="str">
        <f t="shared" si="89"/>
        <v>Y</v>
      </c>
      <c r="AX155" s="113">
        <f t="shared" si="90"/>
        <v>20</v>
      </c>
      <c r="AY155" s="113">
        <f t="shared" si="91"/>
        <v>25</v>
      </c>
      <c r="AZ155" s="113">
        <f t="shared" si="92"/>
        <v>80</v>
      </c>
      <c r="BA155" s="113">
        <f t="shared" si="93"/>
        <v>3</v>
      </c>
      <c r="BB155" s="113" t="str">
        <f t="shared" si="94"/>
        <v>Y</v>
      </c>
      <c r="BC155" s="113">
        <f t="shared" si="95"/>
        <v>25</v>
      </c>
      <c r="BD155" s="113">
        <f t="shared" si="96"/>
        <v>25</v>
      </c>
      <c r="BE155" s="113">
        <f t="shared" si="97"/>
        <v>100</v>
      </c>
      <c r="BF155" s="113">
        <f t="shared" si="98"/>
        <v>3</v>
      </c>
      <c r="BG155" s="113" t="str">
        <f t="shared" si="99"/>
        <v>Y</v>
      </c>
    </row>
    <row r="156" spans="1:59" s="70" customFormat="1" x14ac:dyDescent="0.25">
      <c r="A156" s="233">
        <v>141</v>
      </c>
      <c r="B156" s="215">
        <v>2200820100134</v>
      </c>
      <c r="C156" s="227" t="s">
        <v>255</v>
      </c>
      <c r="D156" s="95">
        <v>5</v>
      </c>
      <c r="E156" s="95">
        <v>5</v>
      </c>
      <c r="F156" s="95">
        <v>5</v>
      </c>
      <c r="G156" s="95">
        <v>5</v>
      </c>
      <c r="H156" s="95">
        <v>5</v>
      </c>
      <c r="J156" s="95">
        <v>5</v>
      </c>
      <c r="K156" s="95">
        <v>3</v>
      </c>
      <c r="L156" s="95">
        <v>4</v>
      </c>
      <c r="M156" s="95">
        <v>5</v>
      </c>
      <c r="N156" s="95">
        <v>5</v>
      </c>
      <c r="P156" s="95">
        <v>5</v>
      </c>
      <c r="Q156" s="95">
        <v>3</v>
      </c>
      <c r="R156" s="95">
        <v>5</v>
      </c>
      <c r="S156" s="95">
        <v>5</v>
      </c>
      <c r="T156" s="95">
        <v>5</v>
      </c>
      <c r="V156" s="95">
        <v>5</v>
      </c>
      <c r="W156" s="95">
        <v>5</v>
      </c>
      <c r="X156" s="95">
        <v>5</v>
      </c>
      <c r="Y156" s="95">
        <v>5</v>
      </c>
      <c r="Z156" s="95">
        <v>5</v>
      </c>
      <c r="AB156" s="95">
        <v>5</v>
      </c>
      <c r="AC156" s="95">
        <v>5</v>
      </c>
      <c r="AD156" s="95">
        <v>3</v>
      </c>
      <c r="AE156" s="95">
        <v>5</v>
      </c>
      <c r="AF156" s="95">
        <v>5</v>
      </c>
      <c r="AI156" s="113">
        <f t="shared" si="75"/>
        <v>25</v>
      </c>
      <c r="AJ156" s="113">
        <f t="shared" si="76"/>
        <v>25</v>
      </c>
      <c r="AK156" s="113">
        <f t="shared" si="77"/>
        <v>100</v>
      </c>
      <c r="AL156" s="113">
        <f t="shared" si="78"/>
        <v>3</v>
      </c>
      <c r="AM156" s="113" t="str">
        <f t="shared" si="79"/>
        <v>Y</v>
      </c>
      <c r="AN156" s="113">
        <f t="shared" si="80"/>
        <v>21</v>
      </c>
      <c r="AO156" s="113">
        <f t="shared" si="81"/>
        <v>25</v>
      </c>
      <c r="AP156" s="113">
        <f t="shared" si="82"/>
        <v>84</v>
      </c>
      <c r="AQ156" s="113">
        <f t="shared" si="83"/>
        <v>3</v>
      </c>
      <c r="AR156" s="113" t="str">
        <f t="shared" si="84"/>
        <v>Y</v>
      </c>
      <c r="AS156" s="113">
        <f t="shared" si="85"/>
        <v>22</v>
      </c>
      <c r="AT156" s="113">
        <f t="shared" si="86"/>
        <v>25</v>
      </c>
      <c r="AU156" s="113">
        <f t="shared" si="87"/>
        <v>88</v>
      </c>
      <c r="AV156" s="113">
        <f t="shared" si="88"/>
        <v>3</v>
      </c>
      <c r="AW156" s="113" t="str">
        <f t="shared" si="89"/>
        <v>Y</v>
      </c>
      <c r="AX156" s="113">
        <f t="shared" si="90"/>
        <v>25</v>
      </c>
      <c r="AY156" s="113">
        <f t="shared" si="91"/>
        <v>25</v>
      </c>
      <c r="AZ156" s="113">
        <f t="shared" si="92"/>
        <v>100</v>
      </c>
      <c r="BA156" s="113">
        <f t="shared" si="93"/>
        <v>3</v>
      </c>
      <c r="BB156" s="113" t="str">
        <f t="shared" si="94"/>
        <v>Y</v>
      </c>
      <c r="BC156" s="113">
        <f t="shared" si="95"/>
        <v>25</v>
      </c>
      <c r="BD156" s="113">
        <f t="shared" si="96"/>
        <v>25</v>
      </c>
      <c r="BE156" s="113">
        <f t="shared" si="97"/>
        <v>100</v>
      </c>
      <c r="BF156" s="113">
        <f t="shared" si="98"/>
        <v>3</v>
      </c>
      <c r="BG156" s="113" t="str">
        <f t="shared" si="99"/>
        <v>Y</v>
      </c>
    </row>
    <row r="157" spans="1:59" s="70" customFormat="1" x14ac:dyDescent="0.25">
      <c r="A157" s="233">
        <v>142</v>
      </c>
      <c r="B157" s="215">
        <v>2200820100135</v>
      </c>
      <c r="C157" s="227" t="s">
        <v>256</v>
      </c>
      <c r="D157" s="95">
        <v>5</v>
      </c>
      <c r="E157" s="95">
        <v>2</v>
      </c>
      <c r="F157" s="95">
        <v>2</v>
      </c>
      <c r="G157" s="95">
        <v>2</v>
      </c>
      <c r="H157" s="95">
        <v>5</v>
      </c>
      <c r="J157" s="95">
        <v>5</v>
      </c>
      <c r="K157" s="95">
        <v>5</v>
      </c>
      <c r="L157" s="95">
        <v>5</v>
      </c>
      <c r="M157" s="95">
        <v>5</v>
      </c>
      <c r="N157" s="95">
        <v>5</v>
      </c>
      <c r="P157" s="95">
        <v>5</v>
      </c>
      <c r="Q157" s="95">
        <v>5</v>
      </c>
      <c r="R157" s="95">
        <v>2</v>
      </c>
      <c r="S157" s="95">
        <v>2</v>
      </c>
      <c r="T157" s="95">
        <v>5</v>
      </c>
      <c r="V157" s="95">
        <v>5</v>
      </c>
      <c r="W157" s="95">
        <v>5</v>
      </c>
      <c r="X157" s="95">
        <v>5</v>
      </c>
      <c r="Y157" s="95">
        <v>5</v>
      </c>
      <c r="Z157" s="95">
        <v>5</v>
      </c>
      <c r="AB157" s="95">
        <v>5</v>
      </c>
      <c r="AC157" s="95">
        <v>5</v>
      </c>
      <c r="AD157" s="95">
        <v>5</v>
      </c>
      <c r="AE157" s="95">
        <v>5</v>
      </c>
      <c r="AF157" s="95">
        <v>5</v>
      </c>
      <c r="AI157" s="113">
        <f t="shared" si="75"/>
        <v>25</v>
      </c>
      <c r="AJ157" s="113">
        <f t="shared" si="76"/>
        <v>25</v>
      </c>
      <c r="AK157" s="113">
        <f t="shared" si="77"/>
        <v>100</v>
      </c>
      <c r="AL157" s="113">
        <f t="shared" si="78"/>
        <v>3</v>
      </c>
      <c r="AM157" s="113" t="str">
        <f t="shared" si="79"/>
        <v>Y</v>
      </c>
      <c r="AN157" s="113">
        <f t="shared" si="80"/>
        <v>22</v>
      </c>
      <c r="AO157" s="113">
        <f t="shared" si="81"/>
        <v>25</v>
      </c>
      <c r="AP157" s="113">
        <f t="shared" si="82"/>
        <v>88</v>
      </c>
      <c r="AQ157" s="113">
        <f t="shared" si="83"/>
        <v>3</v>
      </c>
      <c r="AR157" s="113" t="str">
        <f t="shared" si="84"/>
        <v>Y</v>
      </c>
      <c r="AS157" s="113">
        <f t="shared" si="85"/>
        <v>19</v>
      </c>
      <c r="AT157" s="113">
        <f t="shared" si="86"/>
        <v>25</v>
      </c>
      <c r="AU157" s="113">
        <f t="shared" si="87"/>
        <v>76</v>
      </c>
      <c r="AV157" s="113">
        <f t="shared" si="88"/>
        <v>3</v>
      </c>
      <c r="AW157" s="113" t="str">
        <f t="shared" si="89"/>
        <v>Y</v>
      </c>
      <c r="AX157" s="113">
        <f t="shared" si="90"/>
        <v>19</v>
      </c>
      <c r="AY157" s="113">
        <f t="shared" si="91"/>
        <v>25</v>
      </c>
      <c r="AZ157" s="113">
        <f t="shared" si="92"/>
        <v>76</v>
      </c>
      <c r="BA157" s="113">
        <f t="shared" si="93"/>
        <v>3</v>
      </c>
      <c r="BB157" s="113" t="str">
        <f t="shared" si="94"/>
        <v>Y</v>
      </c>
      <c r="BC157" s="113">
        <f t="shared" si="95"/>
        <v>25</v>
      </c>
      <c r="BD157" s="113">
        <f t="shared" si="96"/>
        <v>25</v>
      </c>
      <c r="BE157" s="113">
        <f t="shared" si="97"/>
        <v>100</v>
      </c>
      <c r="BF157" s="113">
        <f t="shared" si="98"/>
        <v>3</v>
      </c>
      <c r="BG157" s="113" t="str">
        <f t="shared" si="99"/>
        <v>Y</v>
      </c>
    </row>
    <row r="158" spans="1:59" s="70" customFormat="1" x14ac:dyDescent="0.25">
      <c r="A158" s="233">
        <v>143</v>
      </c>
      <c r="B158" s="215">
        <v>2200820100136</v>
      </c>
      <c r="C158" s="227" t="s">
        <v>257</v>
      </c>
      <c r="D158" s="95">
        <v>5</v>
      </c>
      <c r="E158" s="95">
        <v>5</v>
      </c>
      <c r="F158" s="95">
        <v>5</v>
      </c>
      <c r="G158" s="95">
        <v>5</v>
      </c>
      <c r="H158" s="95">
        <v>5</v>
      </c>
      <c r="J158" s="95">
        <v>5</v>
      </c>
      <c r="K158" s="95">
        <v>5</v>
      </c>
      <c r="L158" s="95">
        <v>5</v>
      </c>
      <c r="M158" s="95">
        <v>5</v>
      </c>
      <c r="N158" s="95">
        <v>5</v>
      </c>
      <c r="P158" s="95">
        <v>5</v>
      </c>
      <c r="Q158" s="95">
        <v>5</v>
      </c>
      <c r="R158" s="95">
        <v>5</v>
      </c>
      <c r="S158" s="95">
        <v>5</v>
      </c>
      <c r="T158" s="95">
        <v>5</v>
      </c>
      <c r="V158" s="95">
        <v>5</v>
      </c>
      <c r="W158" s="95">
        <v>5</v>
      </c>
      <c r="X158" s="95">
        <v>5</v>
      </c>
      <c r="Y158" s="95">
        <v>5</v>
      </c>
      <c r="Z158" s="95">
        <v>5</v>
      </c>
      <c r="AB158" s="95">
        <v>5</v>
      </c>
      <c r="AC158" s="95">
        <v>5</v>
      </c>
      <c r="AD158" s="95">
        <v>5</v>
      </c>
      <c r="AE158" s="95">
        <v>5</v>
      </c>
      <c r="AF158" s="95">
        <v>5</v>
      </c>
      <c r="AI158" s="113">
        <f t="shared" si="75"/>
        <v>25</v>
      </c>
      <c r="AJ158" s="113">
        <f t="shared" si="76"/>
        <v>25</v>
      </c>
      <c r="AK158" s="113">
        <f t="shared" si="77"/>
        <v>100</v>
      </c>
      <c r="AL158" s="113">
        <f t="shared" si="78"/>
        <v>3</v>
      </c>
      <c r="AM158" s="113" t="str">
        <f t="shared" si="79"/>
        <v>Y</v>
      </c>
      <c r="AN158" s="113">
        <f t="shared" si="80"/>
        <v>25</v>
      </c>
      <c r="AO158" s="113">
        <f t="shared" si="81"/>
        <v>25</v>
      </c>
      <c r="AP158" s="113">
        <f t="shared" si="82"/>
        <v>100</v>
      </c>
      <c r="AQ158" s="113">
        <f t="shared" si="83"/>
        <v>3</v>
      </c>
      <c r="AR158" s="113" t="str">
        <f t="shared" si="84"/>
        <v>Y</v>
      </c>
      <c r="AS158" s="113">
        <f t="shared" si="85"/>
        <v>25</v>
      </c>
      <c r="AT158" s="113">
        <f t="shared" si="86"/>
        <v>25</v>
      </c>
      <c r="AU158" s="113">
        <f t="shared" si="87"/>
        <v>100</v>
      </c>
      <c r="AV158" s="113">
        <f t="shared" si="88"/>
        <v>3</v>
      </c>
      <c r="AW158" s="113" t="str">
        <f t="shared" si="89"/>
        <v>Y</v>
      </c>
      <c r="AX158" s="113">
        <f t="shared" si="90"/>
        <v>25</v>
      </c>
      <c r="AY158" s="113">
        <f t="shared" si="91"/>
        <v>25</v>
      </c>
      <c r="AZ158" s="113">
        <f t="shared" si="92"/>
        <v>100</v>
      </c>
      <c r="BA158" s="113">
        <f t="shared" si="93"/>
        <v>3</v>
      </c>
      <c r="BB158" s="113" t="str">
        <f t="shared" si="94"/>
        <v>Y</v>
      </c>
      <c r="BC158" s="113">
        <f t="shared" si="95"/>
        <v>25</v>
      </c>
      <c r="BD158" s="113">
        <f t="shared" si="96"/>
        <v>25</v>
      </c>
      <c r="BE158" s="113">
        <f t="shared" si="97"/>
        <v>100</v>
      </c>
      <c r="BF158" s="113">
        <f t="shared" si="98"/>
        <v>3</v>
      </c>
      <c r="BG158" s="113" t="str">
        <f t="shared" si="99"/>
        <v>Y</v>
      </c>
    </row>
    <row r="159" spans="1:59" s="70" customFormat="1" x14ac:dyDescent="0.25">
      <c r="A159" s="233">
        <v>144</v>
      </c>
      <c r="B159" s="215">
        <v>2200820100137</v>
      </c>
      <c r="C159" s="227" t="s">
        <v>258</v>
      </c>
      <c r="D159" s="95">
        <v>5</v>
      </c>
      <c r="E159" s="95">
        <v>5</v>
      </c>
      <c r="F159" s="95">
        <v>5</v>
      </c>
      <c r="G159" s="95">
        <v>5</v>
      </c>
      <c r="H159" s="95">
        <v>5</v>
      </c>
      <c r="J159" s="95">
        <v>5</v>
      </c>
      <c r="K159" s="95">
        <v>3</v>
      </c>
      <c r="L159" s="95">
        <v>4</v>
      </c>
      <c r="M159" s="95">
        <v>5</v>
      </c>
      <c r="N159" s="95">
        <v>5</v>
      </c>
      <c r="P159" s="95">
        <v>5</v>
      </c>
      <c r="Q159" s="95">
        <v>5</v>
      </c>
      <c r="R159" s="95">
        <v>5</v>
      </c>
      <c r="S159" s="95">
        <v>5</v>
      </c>
      <c r="T159" s="95">
        <v>5</v>
      </c>
      <c r="V159" s="95">
        <v>5</v>
      </c>
      <c r="W159" s="95">
        <v>5</v>
      </c>
      <c r="X159" s="95">
        <v>5</v>
      </c>
      <c r="Y159" s="95">
        <v>5</v>
      </c>
      <c r="Z159" s="95">
        <v>5</v>
      </c>
      <c r="AB159" s="95">
        <v>5</v>
      </c>
      <c r="AC159" s="95">
        <v>2</v>
      </c>
      <c r="AD159" s="95">
        <v>5</v>
      </c>
      <c r="AE159" s="95">
        <v>2</v>
      </c>
      <c r="AF159" s="95">
        <v>5</v>
      </c>
      <c r="AI159" s="113">
        <f t="shared" si="75"/>
        <v>25</v>
      </c>
      <c r="AJ159" s="113">
        <f t="shared" si="76"/>
        <v>25</v>
      </c>
      <c r="AK159" s="113">
        <f t="shared" si="77"/>
        <v>100</v>
      </c>
      <c r="AL159" s="113">
        <f t="shared" si="78"/>
        <v>3</v>
      </c>
      <c r="AM159" s="113" t="str">
        <f t="shared" si="79"/>
        <v>Y</v>
      </c>
      <c r="AN159" s="113">
        <f t="shared" si="80"/>
        <v>20</v>
      </c>
      <c r="AO159" s="113">
        <f t="shared" si="81"/>
        <v>25</v>
      </c>
      <c r="AP159" s="113">
        <f t="shared" si="82"/>
        <v>80</v>
      </c>
      <c r="AQ159" s="113">
        <f t="shared" si="83"/>
        <v>3</v>
      </c>
      <c r="AR159" s="113" t="str">
        <f t="shared" si="84"/>
        <v>Y</v>
      </c>
      <c r="AS159" s="113">
        <f t="shared" si="85"/>
        <v>24</v>
      </c>
      <c r="AT159" s="113">
        <f t="shared" si="86"/>
        <v>25</v>
      </c>
      <c r="AU159" s="113">
        <f t="shared" si="87"/>
        <v>96</v>
      </c>
      <c r="AV159" s="113">
        <f t="shared" si="88"/>
        <v>3</v>
      </c>
      <c r="AW159" s="113" t="str">
        <f t="shared" si="89"/>
        <v>Y</v>
      </c>
      <c r="AX159" s="113">
        <f t="shared" si="90"/>
        <v>22</v>
      </c>
      <c r="AY159" s="113">
        <f t="shared" si="91"/>
        <v>25</v>
      </c>
      <c r="AZ159" s="113">
        <f t="shared" si="92"/>
        <v>88</v>
      </c>
      <c r="BA159" s="113">
        <f t="shared" si="93"/>
        <v>3</v>
      </c>
      <c r="BB159" s="113" t="str">
        <f t="shared" si="94"/>
        <v>Y</v>
      </c>
      <c r="BC159" s="113">
        <f t="shared" si="95"/>
        <v>25</v>
      </c>
      <c r="BD159" s="113">
        <f t="shared" si="96"/>
        <v>25</v>
      </c>
      <c r="BE159" s="113">
        <f t="shared" si="97"/>
        <v>100</v>
      </c>
      <c r="BF159" s="113">
        <f t="shared" si="98"/>
        <v>3</v>
      </c>
      <c r="BG159" s="113" t="str">
        <f t="shared" si="99"/>
        <v>Y</v>
      </c>
    </row>
    <row r="160" spans="1:59" s="70" customFormat="1" x14ac:dyDescent="0.25">
      <c r="A160" s="233">
        <v>145</v>
      </c>
      <c r="B160" s="215">
        <v>2200820100138</v>
      </c>
      <c r="C160" s="227" t="s">
        <v>259</v>
      </c>
      <c r="D160" s="95">
        <v>5</v>
      </c>
      <c r="E160" s="95">
        <v>5</v>
      </c>
      <c r="F160" s="95">
        <v>5</v>
      </c>
      <c r="G160" s="95">
        <v>5</v>
      </c>
      <c r="H160" s="95">
        <v>5</v>
      </c>
      <c r="J160" s="95">
        <v>5</v>
      </c>
      <c r="K160" s="95">
        <v>5</v>
      </c>
      <c r="L160" s="95">
        <v>4</v>
      </c>
      <c r="M160" s="95">
        <v>5</v>
      </c>
      <c r="N160" s="95">
        <v>5</v>
      </c>
      <c r="P160" s="95">
        <v>5</v>
      </c>
      <c r="Q160" s="95">
        <v>5</v>
      </c>
      <c r="R160" s="95">
        <v>5</v>
      </c>
      <c r="S160" s="95">
        <v>5</v>
      </c>
      <c r="T160" s="95">
        <v>5</v>
      </c>
      <c r="V160" s="95">
        <v>5</v>
      </c>
      <c r="W160" s="95">
        <v>5</v>
      </c>
      <c r="X160" s="95">
        <v>2</v>
      </c>
      <c r="Y160" s="95">
        <v>2</v>
      </c>
      <c r="Z160" s="95">
        <v>5</v>
      </c>
      <c r="AB160" s="95">
        <v>5</v>
      </c>
      <c r="AC160" s="95">
        <v>5</v>
      </c>
      <c r="AD160" s="95">
        <v>5</v>
      </c>
      <c r="AE160" s="95">
        <v>5</v>
      </c>
      <c r="AF160" s="95">
        <v>5</v>
      </c>
      <c r="AI160" s="113">
        <f t="shared" si="75"/>
        <v>25</v>
      </c>
      <c r="AJ160" s="113">
        <f t="shared" si="76"/>
        <v>25</v>
      </c>
      <c r="AK160" s="113">
        <f t="shared" si="77"/>
        <v>100</v>
      </c>
      <c r="AL160" s="113">
        <f t="shared" si="78"/>
        <v>3</v>
      </c>
      <c r="AM160" s="113" t="str">
        <f t="shared" si="79"/>
        <v>Y</v>
      </c>
      <c r="AN160" s="113">
        <f t="shared" si="80"/>
        <v>25</v>
      </c>
      <c r="AO160" s="113">
        <f t="shared" si="81"/>
        <v>25</v>
      </c>
      <c r="AP160" s="113">
        <f t="shared" si="82"/>
        <v>100</v>
      </c>
      <c r="AQ160" s="113">
        <f t="shared" si="83"/>
        <v>3</v>
      </c>
      <c r="AR160" s="113" t="str">
        <f t="shared" si="84"/>
        <v>Y</v>
      </c>
      <c r="AS160" s="113">
        <f t="shared" si="85"/>
        <v>21</v>
      </c>
      <c r="AT160" s="113">
        <f t="shared" si="86"/>
        <v>25</v>
      </c>
      <c r="AU160" s="113">
        <f t="shared" si="87"/>
        <v>84</v>
      </c>
      <c r="AV160" s="113">
        <f t="shared" si="88"/>
        <v>3</v>
      </c>
      <c r="AW160" s="113" t="str">
        <f t="shared" si="89"/>
        <v>Y</v>
      </c>
      <c r="AX160" s="113">
        <f t="shared" si="90"/>
        <v>22</v>
      </c>
      <c r="AY160" s="113">
        <f t="shared" si="91"/>
        <v>25</v>
      </c>
      <c r="AZ160" s="113">
        <f t="shared" si="92"/>
        <v>88</v>
      </c>
      <c r="BA160" s="113">
        <f t="shared" si="93"/>
        <v>3</v>
      </c>
      <c r="BB160" s="113" t="str">
        <f t="shared" si="94"/>
        <v>Y</v>
      </c>
      <c r="BC160" s="113">
        <f t="shared" si="95"/>
        <v>25</v>
      </c>
      <c r="BD160" s="113">
        <f t="shared" si="96"/>
        <v>25</v>
      </c>
      <c r="BE160" s="113">
        <f t="shared" si="97"/>
        <v>100</v>
      </c>
      <c r="BF160" s="113">
        <f t="shared" si="98"/>
        <v>3</v>
      </c>
      <c r="BG160" s="113" t="str">
        <f t="shared" si="99"/>
        <v>Y</v>
      </c>
    </row>
    <row r="161" spans="1:59" s="70" customFormat="1" x14ac:dyDescent="0.25">
      <c r="A161" s="233">
        <v>146</v>
      </c>
      <c r="B161" s="215">
        <v>2200820100139</v>
      </c>
      <c r="C161" s="227" t="s">
        <v>260</v>
      </c>
      <c r="D161" s="95">
        <v>5</v>
      </c>
      <c r="E161" s="95">
        <v>5</v>
      </c>
      <c r="F161" s="95">
        <v>2</v>
      </c>
      <c r="G161" s="95">
        <v>5</v>
      </c>
      <c r="H161" s="95">
        <v>5</v>
      </c>
      <c r="J161" s="95">
        <v>5</v>
      </c>
      <c r="K161" s="95">
        <v>5</v>
      </c>
      <c r="L161" s="95">
        <v>5</v>
      </c>
      <c r="M161" s="95">
        <v>5</v>
      </c>
      <c r="N161" s="95">
        <v>5</v>
      </c>
      <c r="P161" s="95">
        <v>5</v>
      </c>
      <c r="Q161" s="95">
        <v>5</v>
      </c>
      <c r="R161" s="95">
        <v>2</v>
      </c>
      <c r="S161" s="95">
        <v>5</v>
      </c>
      <c r="T161" s="95">
        <v>5</v>
      </c>
      <c r="V161" s="95">
        <v>5</v>
      </c>
      <c r="W161" s="95">
        <v>5</v>
      </c>
      <c r="X161" s="95">
        <v>5</v>
      </c>
      <c r="Y161" s="95">
        <v>5</v>
      </c>
      <c r="Z161" s="95">
        <v>5</v>
      </c>
      <c r="AB161" s="95">
        <v>5</v>
      </c>
      <c r="AC161" s="95">
        <v>5</v>
      </c>
      <c r="AD161" s="95">
        <v>5</v>
      </c>
      <c r="AE161" s="95">
        <v>5</v>
      </c>
      <c r="AF161" s="95">
        <v>5</v>
      </c>
      <c r="AI161" s="113">
        <f t="shared" si="75"/>
        <v>25</v>
      </c>
      <c r="AJ161" s="113">
        <f t="shared" si="76"/>
        <v>25</v>
      </c>
      <c r="AK161" s="113">
        <f t="shared" si="77"/>
        <v>100</v>
      </c>
      <c r="AL161" s="113">
        <f t="shared" si="78"/>
        <v>3</v>
      </c>
      <c r="AM161" s="113" t="str">
        <f t="shared" si="79"/>
        <v>Y</v>
      </c>
      <c r="AN161" s="113">
        <f t="shared" si="80"/>
        <v>25</v>
      </c>
      <c r="AO161" s="113">
        <f t="shared" si="81"/>
        <v>25</v>
      </c>
      <c r="AP161" s="113">
        <f t="shared" si="82"/>
        <v>100</v>
      </c>
      <c r="AQ161" s="113">
        <f t="shared" si="83"/>
        <v>3</v>
      </c>
      <c r="AR161" s="113" t="str">
        <f t="shared" si="84"/>
        <v>Y</v>
      </c>
      <c r="AS161" s="113">
        <f t="shared" si="85"/>
        <v>19</v>
      </c>
      <c r="AT161" s="113">
        <f t="shared" si="86"/>
        <v>25</v>
      </c>
      <c r="AU161" s="113">
        <f t="shared" si="87"/>
        <v>76</v>
      </c>
      <c r="AV161" s="113">
        <f t="shared" si="88"/>
        <v>3</v>
      </c>
      <c r="AW161" s="113" t="str">
        <f t="shared" si="89"/>
        <v>Y</v>
      </c>
      <c r="AX161" s="113">
        <f t="shared" si="90"/>
        <v>25</v>
      </c>
      <c r="AY161" s="113">
        <f t="shared" si="91"/>
        <v>25</v>
      </c>
      <c r="AZ161" s="113">
        <f t="shared" si="92"/>
        <v>100</v>
      </c>
      <c r="BA161" s="113">
        <f t="shared" si="93"/>
        <v>3</v>
      </c>
      <c r="BB161" s="113" t="str">
        <f t="shared" si="94"/>
        <v>Y</v>
      </c>
      <c r="BC161" s="113">
        <f t="shared" si="95"/>
        <v>25</v>
      </c>
      <c r="BD161" s="113">
        <f t="shared" si="96"/>
        <v>25</v>
      </c>
      <c r="BE161" s="113">
        <f t="shared" si="97"/>
        <v>100</v>
      </c>
      <c r="BF161" s="113">
        <f t="shared" si="98"/>
        <v>3</v>
      </c>
      <c r="BG161" s="113" t="str">
        <f t="shared" si="99"/>
        <v>Y</v>
      </c>
    </row>
    <row r="162" spans="1:59" s="70" customFormat="1" x14ac:dyDescent="0.25">
      <c r="A162" s="233">
        <v>147</v>
      </c>
      <c r="B162" s="215">
        <v>2200820100140</v>
      </c>
      <c r="C162" s="227" t="s">
        <v>261</v>
      </c>
      <c r="D162" s="95">
        <v>5</v>
      </c>
      <c r="E162" s="95">
        <v>5</v>
      </c>
      <c r="F162" s="95">
        <v>5</v>
      </c>
      <c r="G162" s="95">
        <v>5</v>
      </c>
      <c r="H162" s="95">
        <v>5</v>
      </c>
      <c r="J162" s="95">
        <v>5</v>
      </c>
      <c r="K162" s="95">
        <v>5</v>
      </c>
      <c r="L162" s="95">
        <v>5</v>
      </c>
      <c r="M162" s="95">
        <v>5</v>
      </c>
      <c r="N162" s="95">
        <v>5</v>
      </c>
      <c r="P162" s="95">
        <v>5</v>
      </c>
      <c r="Q162" s="95">
        <v>5</v>
      </c>
      <c r="R162" s="95">
        <v>5</v>
      </c>
      <c r="S162" s="95">
        <v>5</v>
      </c>
      <c r="T162" s="95">
        <v>5</v>
      </c>
      <c r="V162" s="95">
        <v>5</v>
      </c>
      <c r="W162" s="95">
        <v>5</v>
      </c>
      <c r="X162" s="95">
        <v>5</v>
      </c>
      <c r="Y162" s="95">
        <v>5</v>
      </c>
      <c r="Z162" s="95">
        <v>5</v>
      </c>
      <c r="AB162" s="95">
        <v>5</v>
      </c>
      <c r="AC162" s="95">
        <v>5</v>
      </c>
      <c r="AD162" s="95">
        <v>5</v>
      </c>
      <c r="AE162" s="95">
        <v>5</v>
      </c>
      <c r="AF162" s="95">
        <v>5</v>
      </c>
      <c r="AI162" s="113">
        <f t="shared" si="75"/>
        <v>25</v>
      </c>
      <c r="AJ162" s="113">
        <f t="shared" si="76"/>
        <v>25</v>
      </c>
      <c r="AK162" s="113">
        <f t="shared" si="77"/>
        <v>100</v>
      </c>
      <c r="AL162" s="113">
        <f t="shared" si="78"/>
        <v>3</v>
      </c>
      <c r="AM162" s="113" t="str">
        <f t="shared" si="79"/>
        <v>Y</v>
      </c>
      <c r="AN162" s="113">
        <f t="shared" si="80"/>
        <v>25</v>
      </c>
      <c r="AO162" s="113">
        <f t="shared" si="81"/>
        <v>25</v>
      </c>
      <c r="AP162" s="113">
        <f t="shared" si="82"/>
        <v>100</v>
      </c>
      <c r="AQ162" s="113">
        <f t="shared" si="83"/>
        <v>3</v>
      </c>
      <c r="AR162" s="113" t="str">
        <f t="shared" si="84"/>
        <v>Y</v>
      </c>
      <c r="AS162" s="113">
        <f t="shared" si="85"/>
        <v>25</v>
      </c>
      <c r="AT162" s="113">
        <f t="shared" si="86"/>
        <v>25</v>
      </c>
      <c r="AU162" s="113">
        <f t="shared" si="87"/>
        <v>100</v>
      </c>
      <c r="AV162" s="113">
        <f t="shared" si="88"/>
        <v>3</v>
      </c>
      <c r="AW162" s="113" t="str">
        <f t="shared" si="89"/>
        <v>Y</v>
      </c>
      <c r="AX162" s="113">
        <f t="shared" si="90"/>
        <v>25</v>
      </c>
      <c r="AY162" s="113">
        <f t="shared" si="91"/>
        <v>25</v>
      </c>
      <c r="AZ162" s="113">
        <f t="shared" si="92"/>
        <v>100</v>
      </c>
      <c r="BA162" s="113">
        <f t="shared" si="93"/>
        <v>3</v>
      </c>
      <c r="BB162" s="113" t="str">
        <f t="shared" si="94"/>
        <v>Y</v>
      </c>
      <c r="BC162" s="113">
        <f t="shared" si="95"/>
        <v>25</v>
      </c>
      <c r="BD162" s="113">
        <f t="shared" si="96"/>
        <v>25</v>
      </c>
      <c r="BE162" s="113">
        <f t="shared" si="97"/>
        <v>100</v>
      </c>
      <c r="BF162" s="113">
        <f t="shared" si="98"/>
        <v>3</v>
      </c>
      <c r="BG162" s="113" t="str">
        <f t="shared" si="99"/>
        <v>Y</v>
      </c>
    </row>
    <row r="163" spans="1:59" s="70" customFormat="1" x14ac:dyDescent="0.25">
      <c r="A163" s="233">
        <v>148</v>
      </c>
      <c r="B163" s="215">
        <v>2200820100141</v>
      </c>
      <c r="C163" s="227" t="s">
        <v>262</v>
      </c>
      <c r="D163" s="95">
        <v>5</v>
      </c>
      <c r="E163" s="95">
        <v>5</v>
      </c>
      <c r="F163" s="95">
        <v>5</v>
      </c>
      <c r="G163" s="95">
        <v>5</v>
      </c>
      <c r="H163" s="95">
        <v>5</v>
      </c>
      <c r="J163" s="95">
        <v>5</v>
      </c>
      <c r="K163" s="95">
        <v>5</v>
      </c>
      <c r="L163" s="95">
        <v>3</v>
      </c>
      <c r="M163" s="95">
        <v>5</v>
      </c>
      <c r="N163" s="95">
        <v>5</v>
      </c>
      <c r="P163" s="95">
        <v>5</v>
      </c>
      <c r="Q163" s="95">
        <v>5</v>
      </c>
      <c r="R163" s="95">
        <v>5</v>
      </c>
      <c r="S163" s="95">
        <v>5</v>
      </c>
      <c r="T163" s="95">
        <v>5</v>
      </c>
      <c r="V163" s="95">
        <v>5</v>
      </c>
      <c r="W163" s="95">
        <v>4</v>
      </c>
      <c r="X163" s="95">
        <v>5</v>
      </c>
      <c r="Y163" s="95">
        <v>5</v>
      </c>
      <c r="Z163" s="95">
        <v>5</v>
      </c>
      <c r="AB163" s="95">
        <v>5</v>
      </c>
      <c r="AC163" s="95">
        <v>5</v>
      </c>
      <c r="AD163" s="95">
        <v>5</v>
      </c>
      <c r="AE163" s="95">
        <v>5</v>
      </c>
      <c r="AF163" s="95">
        <v>5</v>
      </c>
      <c r="AI163" s="113">
        <f t="shared" si="75"/>
        <v>25</v>
      </c>
      <c r="AJ163" s="113">
        <f t="shared" si="76"/>
        <v>25</v>
      </c>
      <c r="AK163" s="113">
        <f t="shared" si="77"/>
        <v>100</v>
      </c>
      <c r="AL163" s="113">
        <f t="shared" si="78"/>
        <v>3</v>
      </c>
      <c r="AM163" s="113" t="str">
        <f t="shared" si="79"/>
        <v>Y</v>
      </c>
      <c r="AN163" s="113">
        <f t="shared" si="80"/>
        <v>24</v>
      </c>
      <c r="AO163" s="113">
        <f t="shared" si="81"/>
        <v>25</v>
      </c>
      <c r="AP163" s="113">
        <f t="shared" si="82"/>
        <v>96</v>
      </c>
      <c r="AQ163" s="113">
        <f t="shared" si="83"/>
        <v>3</v>
      </c>
      <c r="AR163" s="113" t="str">
        <f t="shared" si="84"/>
        <v>Y</v>
      </c>
      <c r="AS163" s="113">
        <f t="shared" si="85"/>
        <v>23</v>
      </c>
      <c r="AT163" s="113">
        <f t="shared" si="86"/>
        <v>25</v>
      </c>
      <c r="AU163" s="113">
        <f t="shared" si="87"/>
        <v>92</v>
      </c>
      <c r="AV163" s="113">
        <f t="shared" si="88"/>
        <v>3</v>
      </c>
      <c r="AW163" s="113" t="str">
        <f t="shared" si="89"/>
        <v>Y</v>
      </c>
      <c r="AX163" s="113">
        <f t="shared" si="90"/>
        <v>25</v>
      </c>
      <c r="AY163" s="113">
        <f t="shared" si="91"/>
        <v>25</v>
      </c>
      <c r="AZ163" s="113">
        <f t="shared" si="92"/>
        <v>100</v>
      </c>
      <c r="BA163" s="113">
        <f t="shared" si="93"/>
        <v>3</v>
      </c>
      <c r="BB163" s="113" t="str">
        <f t="shared" si="94"/>
        <v>Y</v>
      </c>
      <c r="BC163" s="113">
        <f t="shared" si="95"/>
        <v>25</v>
      </c>
      <c r="BD163" s="113">
        <f t="shared" si="96"/>
        <v>25</v>
      </c>
      <c r="BE163" s="113">
        <f t="shared" si="97"/>
        <v>100</v>
      </c>
      <c r="BF163" s="113">
        <f t="shared" si="98"/>
        <v>3</v>
      </c>
      <c r="BG163" s="113" t="str">
        <f t="shared" si="99"/>
        <v>Y</v>
      </c>
    </row>
    <row r="164" spans="1:59" s="70" customFormat="1" x14ac:dyDescent="0.25">
      <c r="A164" s="233">
        <v>149</v>
      </c>
      <c r="B164" s="215">
        <v>2200820100142</v>
      </c>
      <c r="C164" s="227" t="s">
        <v>263</v>
      </c>
      <c r="D164" s="95">
        <v>5</v>
      </c>
      <c r="E164" s="95">
        <v>5</v>
      </c>
      <c r="F164" s="95">
        <v>5</v>
      </c>
      <c r="G164" s="95">
        <v>5</v>
      </c>
      <c r="H164" s="95">
        <v>5</v>
      </c>
      <c r="J164" s="95">
        <v>5</v>
      </c>
      <c r="K164" s="95">
        <v>5</v>
      </c>
      <c r="L164" s="95">
        <v>4</v>
      </c>
      <c r="M164" s="95">
        <v>5</v>
      </c>
      <c r="N164" s="95">
        <v>5</v>
      </c>
      <c r="P164" s="95">
        <v>5</v>
      </c>
      <c r="Q164" s="95">
        <v>5</v>
      </c>
      <c r="R164" s="95">
        <v>5</v>
      </c>
      <c r="S164" s="95">
        <v>5</v>
      </c>
      <c r="T164" s="95">
        <v>5</v>
      </c>
      <c r="V164" s="95">
        <v>5</v>
      </c>
      <c r="W164" s="95">
        <v>5</v>
      </c>
      <c r="X164" s="95">
        <v>2</v>
      </c>
      <c r="Y164" s="95">
        <v>5</v>
      </c>
      <c r="Z164" s="95">
        <v>5</v>
      </c>
      <c r="AB164" s="95">
        <v>5</v>
      </c>
      <c r="AC164" s="95">
        <v>5</v>
      </c>
      <c r="AD164" s="95">
        <v>4</v>
      </c>
      <c r="AE164" s="95">
        <v>5</v>
      </c>
      <c r="AF164" s="95">
        <v>5</v>
      </c>
      <c r="AI164" s="113">
        <f t="shared" si="75"/>
        <v>25</v>
      </c>
      <c r="AJ164" s="113">
        <f t="shared" si="76"/>
        <v>25</v>
      </c>
      <c r="AK164" s="113">
        <f t="shared" si="77"/>
        <v>100</v>
      </c>
      <c r="AL164" s="113">
        <f t="shared" si="78"/>
        <v>3</v>
      </c>
      <c r="AM164" s="113" t="str">
        <f t="shared" si="79"/>
        <v>Y</v>
      </c>
      <c r="AN164" s="113">
        <f t="shared" si="80"/>
        <v>25</v>
      </c>
      <c r="AO164" s="113">
        <f t="shared" si="81"/>
        <v>25</v>
      </c>
      <c r="AP164" s="113">
        <f t="shared" si="82"/>
        <v>100</v>
      </c>
      <c r="AQ164" s="113">
        <f t="shared" si="83"/>
        <v>3</v>
      </c>
      <c r="AR164" s="113" t="str">
        <f t="shared" si="84"/>
        <v>Y</v>
      </c>
      <c r="AS164" s="113">
        <f t="shared" si="85"/>
        <v>20</v>
      </c>
      <c r="AT164" s="113">
        <f t="shared" si="86"/>
        <v>25</v>
      </c>
      <c r="AU164" s="113">
        <f t="shared" si="87"/>
        <v>80</v>
      </c>
      <c r="AV164" s="113">
        <f t="shared" si="88"/>
        <v>3</v>
      </c>
      <c r="AW164" s="113" t="str">
        <f t="shared" si="89"/>
        <v>Y</v>
      </c>
      <c r="AX164" s="113">
        <f t="shared" si="90"/>
        <v>25</v>
      </c>
      <c r="AY164" s="113">
        <f t="shared" si="91"/>
        <v>25</v>
      </c>
      <c r="AZ164" s="113">
        <f t="shared" si="92"/>
        <v>100</v>
      </c>
      <c r="BA164" s="113">
        <f t="shared" si="93"/>
        <v>3</v>
      </c>
      <c r="BB164" s="113" t="str">
        <f t="shared" si="94"/>
        <v>Y</v>
      </c>
      <c r="BC164" s="113">
        <f t="shared" si="95"/>
        <v>25</v>
      </c>
      <c r="BD164" s="113">
        <f t="shared" si="96"/>
        <v>25</v>
      </c>
      <c r="BE164" s="113">
        <f t="shared" si="97"/>
        <v>100</v>
      </c>
      <c r="BF164" s="113">
        <f t="shared" si="98"/>
        <v>3</v>
      </c>
      <c r="BG164" s="113" t="str">
        <f t="shared" si="99"/>
        <v>Y</v>
      </c>
    </row>
    <row r="165" spans="1:59" s="70" customFormat="1" x14ac:dyDescent="0.25">
      <c r="A165" s="233">
        <v>150</v>
      </c>
      <c r="B165" s="215">
        <v>2200820100143</v>
      </c>
      <c r="C165" s="227" t="s">
        <v>264</v>
      </c>
      <c r="D165" s="95">
        <v>5</v>
      </c>
      <c r="E165" s="95">
        <v>5</v>
      </c>
      <c r="F165" s="95">
        <v>4</v>
      </c>
      <c r="G165" s="95">
        <v>5</v>
      </c>
      <c r="H165" s="95">
        <v>5</v>
      </c>
      <c r="J165" s="95">
        <v>5</v>
      </c>
      <c r="K165" s="95">
        <v>5</v>
      </c>
      <c r="L165" s="95">
        <v>4</v>
      </c>
      <c r="M165" s="95">
        <v>5</v>
      </c>
      <c r="N165" s="95">
        <v>5</v>
      </c>
      <c r="P165" s="95">
        <v>5</v>
      </c>
      <c r="Q165" s="95">
        <v>5</v>
      </c>
      <c r="R165" s="95">
        <v>4</v>
      </c>
      <c r="S165" s="95">
        <v>5</v>
      </c>
      <c r="T165" s="95">
        <v>5</v>
      </c>
      <c r="V165" s="95">
        <v>5</v>
      </c>
      <c r="W165" s="95">
        <v>5</v>
      </c>
      <c r="X165" s="95">
        <v>5</v>
      </c>
      <c r="Y165" s="95">
        <v>5</v>
      </c>
      <c r="Z165" s="95">
        <v>5</v>
      </c>
      <c r="AB165" s="95">
        <v>5</v>
      </c>
      <c r="AC165" s="95">
        <v>5</v>
      </c>
      <c r="AD165" s="95">
        <v>5</v>
      </c>
      <c r="AE165" s="95">
        <v>4</v>
      </c>
      <c r="AF165" s="95">
        <v>5</v>
      </c>
      <c r="AI165" s="113">
        <f t="shared" si="75"/>
        <v>25</v>
      </c>
      <c r="AJ165" s="113">
        <f t="shared" si="76"/>
        <v>25</v>
      </c>
      <c r="AK165" s="113">
        <f t="shared" si="77"/>
        <v>100</v>
      </c>
      <c r="AL165" s="113">
        <f t="shared" si="78"/>
        <v>3</v>
      </c>
      <c r="AM165" s="113" t="str">
        <f t="shared" si="79"/>
        <v>Y</v>
      </c>
      <c r="AN165" s="113">
        <f t="shared" si="80"/>
        <v>25</v>
      </c>
      <c r="AO165" s="113">
        <f t="shared" si="81"/>
        <v>25</v>
      </c>
      <c r="AP165" s="113">
        <f t="shared" si="82"/>
        <v>100</v>
      </c>
      <c r="AQ165" s="113">
        <f t="shared" si="83"/>
        <v>3</v>
      </c>
      <c r="AR165" s="113" t="str">
        <f t="shared" si="84"/>
        <v>Y</v>
      </c>
      <c r="AS165" s="113">
        <f t="shared" si="85"/>
        <v>22</v>
      </c>
      <c r="AT165" s="113">
        <f t="shared" si="86"/>
        <v>25</v>
      </c>
      <c r="AU165" s="113">
        <f t="shared" si="87"/>
        <v>88</v>
      </c>
      <c r="AV165" s="113">
        <f t="shared" si="88"/>
        <v>3</v>
      </c>
      <c r="AW165" s="113" t="str">
        <f t="shared" si="89"/>
        <v>Y</v>
      </c>
      <c r="AX165" s="113">
        <f t="shared" si="90"/>
        <v>24</v>
      </c>
      <c r="AY165" s="113">
        <f t="shared" si="91"/>
        <v>25</v>
      </c>
      <c r="AZ165" s="113">
        <f t="shared" si="92"/>
        <v>96</v>
      </c>
      <c r="BA165" s="113">
        <f t="shared" si="93"/>
        <v>3</v>
      </c>
      <c r="BB165" s="113" t="str">
        <f t="shared" si="94"/>
        <v>Y</v>
      </c>
      <c r="BC165" s="113">
        <f t="shared" si="95"/>
        <v>25</v>
      </c>
      <c r="BD165" s="113">
        <f t="shared" si="96"/>
        <v>25</v>
      </c>
      <c r="BE165" s="113">
        <f t="shared" si="97"/>
        <v>100</v>
      </c>
      <c r="BF165" s="113">
        <f t="shared" si="98"/>
        <v>3</v>
      </c>
      <c r="BG165" s="113" t="str">
        <f t="shared" si="99"/>
        <v>Y</v>
      </c>
    </row>
    <row r="166" spans="1:59" s="70" customFormat="1" x14ac:dyDescent="0.25">
      <c r="A166" s="233">
        <v>151</v>
      </c>
      <c r="B166" s="215">
        <v>2200820100145</v>
      </c>
      <c r="C166" s="227" t="s">
        <v>265</v>
      </c>
      <c r="D166" s="95">
        <v>5</v>
      </c>
      <c r="E166" s="95">
        <v>3</v>
      </c>
      <c r="F166" s="95">
        <v>5</v>
      </c>
      <c r="G166" s="95">
        <v>3</v>
      </c>
      <c r="H166" s="95">
        <v>5</v>
      </c>
      <c r="J166" s="95">
        <v>5</v>
      </c>
      <c r="K166" s="95">
        <v>5</v>
      </c>
      <c r="L166" s="95">
        <v>5</v>
      </c>
      <c r="M166" s="95">
        <v>5</v>
      </c>
      <c r="N166" s="95">
        <v>5</v>
      </c>
      <c r="P166" s="95">
        <v>5</v>
      </c>
      <c r="Q166" s="95">
        <v>3</v>
      </c>
      <c r="R166" s="95">
        <v>5</v>
      </c>
      <c r="S166" s="95">
        <v>3</v>
      </c>
      <c r="T166" s="95">
        <v>5</v>
      </c>
      <c r="V166" s="95">
        <v>5</v>
      </c>
      <c r="W166" s="95">
        <v>5</v>
      </c>
      <c r="X166" s="95">
        <v>5</v>
      </c>
      <c r="Y166" s="95">
        <v>5</v>
      </c>
      <c r="Z166" s="95">
        <v>5</v>
      </c>
      <c r="AB166" s="95">
        <v>5</v>
      </c>
      <c r="AC166" s="95">
        <v>5</v>
      </c>
      <c r="AD166" s="95">
        <v>5</v>
      </c>
      <c r="AE166" s="95">
        <v>4</v>
      </c>
      <c r="AF166" s="95">
        <v>5</v>
      </c>
      <c r="AI166" s="113">
        <f t="shared" si="75"/>
        <v>25</v>
      </c>
      <c r="AJ166" s="113">
        <f t="shared" si="76"/>
        <v>25</v>
      </c>
      <c r="AK166" s="113">
        <f t="shared" si="77"/>
        <v>100</v>
      </c>
      <c r="AL166" s="113">
        <f t="shared" si="78"/>
        <v>3</v>
      </c>
      <c r="AM166" s="113" t="str">
        <f t="shared" si="79"/>
        <v>Y</v>
      </c>
      <c r="AN166" s="113">
        <f t="shared" si="80"/>
        <v>21</v>
      </c>
      <c r="AO166" s="113">
        <f t="shared" si="81"/>
        <v>25</v>
      </c>
      <c r="AP166" s="113">
        <f t="shared" si="82"/>
        <v>84</v>
      </c>
      <c r="AQ166" s="113">
        <f t="shared" si="83"/>
        <v>3</v>
      </c>
      <c r="AR166" s="113" t="str">
        <f t="shared" si="84"/>
        <v>Y</v>
      </c>
      <c r="AS166" s="113">
        <f t="shared" si="85"/>
        <v>25</v>
      </c>
      <c r="AT166" s="113">
        <f t="shared" si="86"/>
        <v>25</v>
      </c>
      <c r="AU166" s="113">
        <f t="shared" si="87"/>
        <v>100</v>
      </c>
      <c r="AV166" s="113">
        <f t="shared" si="88"/>
        <v>3</v>
      </c>
      <c r="AW166" s="113" t="str">
        <f t="shared" si="89"/>
        <v>Y</v>
      </c>
      <c r="AX166" s="113">
        <f t="shared" si="90"/>
        <v>20</v>
      </c>
      <c r="AY166" s="113">
        <f t="shared" si="91"/>
        <v>25</v>
      </c>
      <c r="AZ166" s="113">
        <f t="shared" si="92"/>
        <v>80</v>
      </c>
      <c r="BA166" s="113">
        <f t="shared" si="93"/>
        <v>3</v>
      </c>
      <c r="BB166" s="113" t="str">
        <f t="shared" si="94"/>
        <v>Y</v>
      </c>
      <c r="BC166" s="113">
        <f t="shared" si="95"/>
        <v>25</v>
      </c>
      <c r="BD166" s="113">
        <f t="shared" si="96"/>
        <v>25</v>
      </c>
      <c r="BE166" s="113">
        <f t="shared" si="97"/>
        <v>100</v>
      </c>
      <c r="BF166" s="113">
        <f t="shared" si="98"/>
        <v>3</v>
      </c>
      <c r="BG166" s="113" t="str">
        <f t="shared" si="99"/>
        <v>Y</v>
      </c>
    </row>
    <row r="167" spans="1:59" s="70" customFormat="1" x14ac:dyDescent="0.25">
      <c r="A167" s="233">
        <v>152</v>
      </c>
      <c r="B167" s="215">
        <v>2200820100146</v>
      </c>
      <c r="C167" s="227" t="s">
        <v>266</v>
      </c>
      <c r="D167" s="95">
        <v>5</v>
      </c>
      <c r="E167" s="95">
        <v>5</v>
      </c>
      <c r="F167" s="95">
        <v>5</v>
      </c>
      <c r="G167" s="95">
        <v>5</v>
      </c>
      <c r="H167" s="95">
        <v>5</v>
      </c>
      <c r="J167" s="95">
        <v>5</v>
      </c>
      <c r="K167" s="95">
        <v>5</v>
      </c>
      <c r="L167" s="95">
        <v>3</v>
      </c>
      <c r="M167" s="95">
        <v>4</v>
      </c>
      <c r="N167" s="95">
        <v>5</v>
      </c>
      <c r="P167" s="95">
        <v>5</v>
      </c>
      <c r="Q167" s="95">
        <v>5</v>
      </c>
      <c r="R167" s="95">
        <v>5</v>
      </c>
      <c r="S167" s="95">
        <v>5</v>
      </c>
      <c r="T167" s="95">
        <v>5</v>
      </c>
      <c r="V167" s="95">
        <v>5</v>
      </c>
      <c r="W167" s="95">
        <v>4</v>
      </c>
      <c r="X167" s="95">
        <v>5</v>
      </c>
      <c r="Y167" s="95">
        <v>5</v>
      </c>
      <c r="Z167" s="95">
        <v>5</v>
      </c>
      <c r="AB167" s="95">
        <v>5</v>
      </c>
      <c r="AC167" s="95">
        <v>5</v>
      </c>
      <c r="AD167" s="95">
        <v>4</v>
      </c>
      <c r="AE167" s="95">
        <v>4</v>
      </c>
      <c r="AF167" s="95">
        <v>5</v>
      </c>
      <c r="AI167" s="113">
        <f t="shared" si="75"/>
        <v>25</v>
      </c>
      <c r="AJ167" s="113">
        <f t="shared" si="76"/>
        <v>25</v>
      </c>
      <c r="AK167" s="113">
        <f t="shared" si="77"/>
        <v>100</v>
      </c>
      <c r="AL167" s="113">
        <f t="shared" si="78"/>
        <v>3</v>
      </c>
      <c r="AM167" s="113" t="str">
        <f t="shared" si="79"/>
        <v>Y</v>
      </c>
      <c r="AN167" s="113">
        <f t="shared" si="80"/>
        <v>24</v>
      </c>
      <c r="AO167" s="113">
        <f t="shared" si="81"/>
        <v>25</v>
      </c>
      <c r="AP167" s="113">
        <f t="shared" si="82"/>
        <v>96</v>
      </c>
      <c r="AQ167" s="113">
        <f t="shared" si="83"/>
        <v>3</v>
      </c>
      <c r="AR167" s="113" t="str">
        <f t="shared" si="84"/>
        <v>Y</v>
      </c>
      <c r="AS167" s="113">
        <f t="shared" si="85"/>
        <v>22</v>
      </c>
      <c r="AT167" s="113">
        <f t="shared" si="86"/>
        <v>25</v>
      </c>
      <c r="AU167" s="113">
        <f t="shared" si="87"/>
        <v>88</v>
      </c>
      <c r="AV167" s="113">
        <f t="shared" si="88"/>
        <v>3</v>
      </c>
      <c r="AW167" s="113" t="str">
        <f t="shared" si="89"/>
        <v>Y</v>
      </c>
      <c r="AX167" s="113">
        <f t="shared" si="90"/>
        <v>23</v>
      </c>
      <c r="AY167" s="113">
        <f t="shared" si="91"/>
        <v>25</v>
      </c>
      <c r="AZ167" s="113">
        <f t="shared" si="92"/>
        <v>92</v>
      </c>
      <c r="BA167" s="113">
        <f t="shared" si="93"/>
        <v>3</v>
      </c>
      <c r="BB167" s="113" t="str">
        <f t="shared" si="94"/>
        <v>Y</v>
      </c>
      <c r="BC167" s="113">
        <f t="shared" si="95"/>
        <v>25</v>
      </c>
      <c r="BD167" s="113">
        <f t="shared" si="96"/>
        <v>25</v>
      </c>
      <c r="BE167" s="113">
        <f t="shared" si="97"/>
        <v>100</v>
      </c>
      <c r="BF167" s="113">
        <f t="shared" si="98"/>
        <v>3</v>
      </c>
      <c r="BG167" s="113" t="str">
        <f t="shared" si="99"/>
        <v>Y</v>
      </c>
    </row>
    <row r="168" spans="1:59" s="70" customFormat="1" x14ac:dyDescent="0.25">
      <c r="A168" s="233">
        <v>153</v>
      </c>
      <c r="B168" s="215">
        <v>2200820100147</v>
      </c>
      <c r="C168" s="227" t="s">
        <v>267</v>
      </c>
      <c r="D168" s="95">
        <v>5</v>
      </c>
      <c r="E168" s="95">
        <v>5</v>
      </c>
      <c r="F168" s="95">
        <v>4</v>
      </c>
      <c r="G168" s="95">
        <v>5</v>
      </c>
      <c r="H168" s="95">
        <v>5</v>
      </c>
      <c r="J168" s="95">
        <v>5</v>
      </c>
      <c r="K168" s="95">
        <v>5</v>
      </c>
      <c r="L168" s="95">
        <v>5</v>
      </c>
      <c r="M168" s="95">
        <v>5</v>
      </c>
      <c r="N168" s="95">
        <v>5</v>
      </c>
      <c r="P168" s="95">
        <v>5</v>
      </c>
      <c r="Q168" s="95">
        <v>5</v>
      </c>
      <c r="R168" s="95">
        <v>4</v>
      </c>
      <c r="S168" s="95">
        <v>5</v>
      </c>
      <c r="T168" s="95">
        <v>5</v>
      </c>
      <c r="V168" s="95">
        <v>5</v>
      </c>
      <c r="W168" s="95">
        <v>3</v>
      </c>
      <c r="X168" s="95">
        <v>5</v>
      </c>
      <c r="Y168" s="95">
        <v>5</v>
      </c>
      <c r="Z168" s="95">
        <v>5</v>
      </c>
      <c r="AB168" s="95">
        <v>5</v>
      </c>
      <c r="AC168" s="95">
        <v>4</v>
      </c>
      <c r="AD168" s="95">
        <v>4</v>
      </c>
      <c r="AE168" s="95">
        <v>5</v>
      </c>
      <c r="AF168" s="95">
        <v>5</v>
      </c>
      <c r="AI168" s="113">
        <f t="shared" si="75"/>
        <v>25</v>
      </c>
      <c r="AJ168" s="113">
        <f t="shared" si="76"/>
        <v>25</v>
      </c>
      <c r="AK168" s="113">
        <f t="shared" si="77"/>
        <v>100</v>
      </c>
      <c r="AL168" s="113">
        <f t="shared" si="78"/>
        <v>3</v>
      </c>
      <c r="AM168" s="113" t="str">
        <f t="shared" si="79"/>
        <v>Y</v>
      </c>
      <c r="AN168" s="113">
        <f t="shared" si="80"/>
        <v>22</v>
      </c>
      <c r="AO168" s="113">
        <f t="shared" si="81"/>
        <v>25</v>
      </c>
      <c r="AP168" s="113">
        <f t="shared" si="82"/>
        <v>88</v>
      </c>
      <c r="AQ168" s="113">
        <f t="shared" si="83"/>
        <v>3</v>
      </c>
      <c r="AR168" s="113" t="str">
        <f t="shared" si="84"/>
        <v>Y</v>
      </c>
      <c r="AS168" s="113">
        <f t="shared" si="85"/>
        <v>22</v>
      </c>
      <c r="AT168" s="113">
        <f t="shared" si="86"/>
        <v>25</v>
      </c>
      <c r="AU168" s="113">
        <f t="shared" si="87"/>
        <v>88</v>
      </c>
      <c r="AV168" s="113">
        <f t="shared" si="88"/>
        <v>3</v>
      </c>
      <c r="AW168" s="113" t="str">
        <f t="shared" si="89"/>
        <v>Y</v>
      </c>
      <c r="AX168" s="113">
        <f t="shared" si="90"/>
        <v>25</v>
      </c>
      <c r="AY168" s="113">
        <f t="shared" si="91"/>
        <v>25</v>
      </c>
      <c r="AZ168" s="113">
        <f t="shared" si="92"/>
        <v>100</v>
      </c>
      <c r="BA168" s="113">
        <f t="shared" si="93"/>
        <v>3</v>
      </c>
      <c r="BB168" s="113" t="str">
        <f t="shared" si="94"/>
        <v>Y</v>
      </c>
      <c r="BC168" s="113">
        <f t="shared" si="95"/>
        <v>25</v>
      </c>
      <c r="BD168" s="113">
        <f t="shared" si="96"/>
        <v>25</v>
      </c>
      <c r="BE168" s="113">
        <f t="shared" si="97"/>
        <v>100</v>
      </c>
      <c r="BF168" s="113">
        <f t="shared" si="98"/>
        <v>3</v>
      </c>
      <c r="BG168" s="113" t="str">
        <f t="shared" si="99"/>
        <v>Y</v>
      </c>
    </row>
    <row r="169" spans="1:59" s="70" customFormat="1" x14ac:dyDescent="0.25">
      <c r="A169" s="233">
        <v>154</v>
      </c>
      <c r="B169" s="215">
        <v>2200820100148</v>
      </c>
      <c r="C169" s="227" t="s">
        <v>268</v>
      </c>
      <c r="D169" s="95">
        <v>5</v>
      </c>
      <c r="E169" s="95">
        <v>5</v>
      </c>
      <c r="F169" s="95">
        <v>4</v>
      </c>
      <c r="G169" s="95">
        <v>5</v>
      </c>
      <c r="H169" s="95">
        <v>5</v>
      </c>
      <c r="J169" s="95">
        <v>5</v>
      </c>
      <c r="K169" s="95">
        <v>5</v>
      </c>
      <c r="L169" s="95">
        <v>5</v>
      </c>
      <c r="M169" s="95">
        <v>5</v>
      </c>
      <c r="N169" s="95">
        <v>5</v>
      </c>
      <c r="P169" s="95">
        <v>5</v>
      </c>
      <c r="Q169" s="95">
        <v>5</v>
      </c>
      <c r="R169" s="95">
        <v>4</v>
      </c>
      <c r="S169" s="95">
        <v>5</v>
      </c>
      <c r="T169" s="95">
        <v>5</v>
      </c>
      <c r="V169" s="95">
        <v>5</v>
      </c>
      <c r="W169" s="95">
        <v>3</v>
      </c>
      <c r="X169" s="95">
        <v>4</v>
      </c>
      <c r="Y169" s="95">
        <v>5</v>
      </c>
      <c r="Z169" s="95">
        <v>5</v>
      </c>
      <c r="AB169" s="95">
        <v>5</v>
      </c>
      <c r="AC169" s="95">
        <v>5</v>
      </c>
      <c r="AD169" s="95">
        <v>5</v>
      </c>
      <c r="AE169" s="95">
        <v>4</v>
      </c>
      <c r="AF169" s="95">
        <v>5</v>
      </c>
      <c r="AI169" s="113">
        <f t="shared" si="75"/>
        <v>25</v>
      </c>
      <c r="AJ169" s="113">
        <f t="shared" si="76"/>
        <v>25</v>
      </c>
      <c r="AK169" s="113">
        <f t="shared" si="77"/>
        <v>100</v>
      </c>
      <c r="AL169" s="113">
        <f t="shared" si="78"/>
        <v>3</v>
      </c>
      <c r="AM169" s="113" t="str">
        <f t="shared" si="79"/>
        <v>Y</v>
      </c>
      <c r="AN169" s="113">
        <f t="shared" si="80"/>
        <v>23</v>
      </c>
      <c r="AO169" s="113">
        <f t="shared" si="81"/>
        <v>25</v>
      </c>
      <c r="AP169" s="113">
        <f t="shared" si="82"/>
        <v>92</v>
      </c>
      <c r="AQ169" s="113">
        <f t="shared" si="83"/>
        <v>3</v>
      </c>
      <c r="AR169" s="113" t="str">
        <f t="shared" si="84"/>
        <v>Y</v>
      </c>
      <c r="AS169" s="113">
        <f t="shared" si="85"/>
        <v>22</v>
      </c>
      <c r="AT169" s="113">
        <f t="shared" si="86"/>
        <v>25</v>
      </c>
      <c r="AU169" s="113">
        <f t="shared" si="87"/>
        <v>88</v>
      </c>
      <c r="AV169" s="113">
        <f t="shared" si="88"/>
        <v>3</v>
      </c>
      <c r="AW169" s="113" t="str">
        <f t="shared" si="89"/>
        <v>Y</v>
      </c>
      <c r="AX169" s="113">
        <f t="shared" si="90"/>
        <v>24</v>
      </c>
      <c r="AY169" s="113">
        <f t="shared" si="91"/>
        <v>25</v>
      </c>
      <c r="AZ169" s="113">
        <f t="shared" si="92"/>
        <v>96</v>
      </c>
      <c r="BA169" s="113">
        <f t="shared" si="93"/>
        <v>3</v>
      </c>
      <c r="BB169" s="113" t="str">
        <f t="shared" si="94"/>
        <v>Y</v>
      </c>
      <c r="BC169" s="113">
        <f t="shared" si="95"/>
        <v>25</v>
      </c>
      <c r="BD169" s="113">
        <f t="shared" si="96"/>
        <v>25</v>
      </c>
      <c r="BE169" s="113">
        <f t="shared" si="97"/>
        <v>100</v>
      </c>
      <c r="BF169" s="113">
        <f t="shared" si="98"/>
        <v>3</v>
      </c>
      <c r="BG169" s="113" t="str">
        <f t="shared" si="99"/>
        <v>Y</v>
      </c>
    </row>
    <row r="170" spans="1:59" s="70" customFormat="1" x14ac:dyDescent="0.25">
      <c r="A170" s="233">
        <v>155</v>
      </c>
      <c r="B170" s="215">
        <v>2200820100149</v>
      </c>
      <c r="C170" s="227" t="s">
        <v>269</v>
      </c>
      <c r="D170" s="95">
        <v>5</v>
      </c>
      <c r="E170" s="95">
        <v>4</v>
      </c>
      <c r="F170" s="95">
        <v>3</v>
      </c>
      <c r="G170" s="95">
        <v>2</v>
      </c>
      <c r="H170" s="95">
        <v>5</v>
      </c>
      <c r="J170" s="95">
        <v>5</v>
      </c>
      <c r="K170" s="95">
        <v>5</v>
      </c>
      <c r="L170" s="95">
        <v>5</v>
      </c>
      <c r="M170" s="95">
        <v>5</v>
      </c>
      <c r="N170" s="95">
        <v>5</v>
      </c>
      <c r="P170" s="95">
        <v>5</v>
      </c>
      <c r="Q170" s="95">
        <v>5</v>
      </c>
      <c r="R170" s="95">
        <v>5</v>
      </c>
      <c r="S170" s="95">
        <v>5</v>
      </c>
      <c r="T170" s="95">
        <v>5</v>
      </c>
      <c r="V170" s="95">
        <v>5</v>
      </c>
      <c r="W170" s="95">
        <v>5</v>
      </c>
      <c r="X170" s="95">
        <v>4</v>
      </c>
      <c r="Y170" s="95">
        <v>5</v>
      </c>
      <c r="Z170" s="95">
        <v>5</v>
      </c>
      <c r="AB170" s="95">
        <v>5</v>
      </c>
      <c r="AC170" s="95">
        <v>5</v>
      </c>
      <c r="AD170" s="95">
        <v>5</v>
      </c>
      <c r="AE170" s="95">
        <v>5</v>
      </c>
      <c r="AF170" s="95">
        <v>5</v>
      </c>
      <c r="AI170" s="113">
        <f t="shared" si="75"/>
        <v>25</v>
      </c>
      <c r="AJ170" s="113">
        <f t="shared" si="76"/>
        <v>25</v>
      </c>
      <c r="AK170" s="113">
        <f t="shared" si="77"/>
        <v>100</v>
      </c>
      <c r="AL170" s="113">
        <f t="shared" si="78"/>
        <v>3</v>
      </c>
      <c r="AM170" s="113" t="str">
        <f t="shared" si="79"/>
        <v>Y</v>
      </c>
      <c r="AN170" s="113">
        <f t="shared" si="80"/>
        <v>24</v>
      </c>
      <c r="AO170" s="113">
        <f t="shared" si="81"/>
        <v>25</v>
      </c>
      <c r="AP170" s="113">
        <f t="shared" si="82"/>
        <v>96</v>
      </c>
      <c r="AQ170" s="113">
        <f t="shared" si="83"/>
        <v>3</v>
      </c>
      <c r="AR170" s="113" t="str">
        <f t="shared" si="84"/>
        <v>Y</v>
      </c>
      <c r="AS170" s="113">
        <f t="shared" si="85"/>
        <v>22</v>
      </c>
      <c r="AT170" s="113">
        <f t="shared" si="86"/>
        <v>25</v>
      </c>
      <c r="AU170" s="113">
        <f t="shared" si="87"/>
        <v>88</v>
      </c>
      <c r="AV170" s="113">
        <f t="shared" si="88"/>
        <v>3</v>
      </c>
      <c r="AW170" s="113" t="str">
        <f t="shared" si="89"/>
        <v>Y</v>
      </c>
      <c r="AX170" s="113">
        <f t="shared" si="90"/>
        <v>22</v>
      </c>
      <c r="AY170" s="113">
        <f t="shared" si="91"/>
        <v>25</v>
      </c>
      <c r="AZ170" s="113">
        <f t="shared" si="92"/>
        <v>88</v>
      </c>
      <c r="BA170" s="113">
        <f t="shared" si="93"/>
        <v>3</v>
      </c>
      <c r="BB170" s="113" t="str">
        <f t="shared" si="94"/>
        <v>Y</v>
      </c>
      <c r="BC170" s="113">
        <f t="shared" si="95"/>
        <v>25</v>
      </c>
      <c r="BD170" s="113">
        <f t="shared" si="96"/>
        <v>25</v>
      </c>
      <c r="BE170" s="113">
        <f t="shared" si="97"/>
        <v>100</v>
      </c>
      <c r="BF170" s="113">
        <f t="shared" si="98"/>
        <v>3</v>
      </c>
      <c r="BG170" s="113" t="str">
        <f t="shared" si="99"/>
        <v>Y</v>
      </c>
    </row>
    <row r="171" spans="1:59" s="70" customFormat="1" x14ac:dyDescent="0.25">
      <c r="A171" s="233">
        <v>156</v>
      </c>
      <c r="B171" s="215">
        <v>2200820100151</v>
      </c>
      <c r="C171" s="227" t="s">
        <v>270</v>
      </c>
      <c r="D171" s="95">
        <v>5</v>
      </c>
      <c r="E171" s="95">
        <v>5</v>
      </c>
      <c r="F171" s="95">
        <v>4</v>
      </c>
      <c r="G171" s="95">
        <v>5</v>
      </c>
      <c r="H171" s="95">
        <v>5</v>
      </c>
      <c r="J171" s="95">
        <v>5</v>
      </c>
      <c r="K171" s="95">
        <v>5</v>
      </c>
      <c r="L171" s="95">
        <v>2</v>
      </c>
      <c r="M171" s="95">
        <v>5</v>
      </c>
      <c r="N171" s="95">
        <v>5</v>
      </c>
      <c r="P171" s="95">
        <v>5</v>
      </c>
      <c r="Q171" s="95">
        <v>5</v>
      </c>
      <c r="R171" s="95">
        <v>5</v>
      </c>
      <c r="S171" s="95">
        <v>5</v>
      </c>
      <c r="T171" s="95">
        <v>5</v>
      </c>
      <c r="V171" s="95">
        <v>5</v>
      </c>
      <c r="W171" s="95">
        <v>5</v>
      </c>
      <c r="X171" s="95">
        <v>5</v>
      </c>
      <c r="Y171" s="95">
        <v>5</v>
      </c>
      <c r="Z171" s="95">
        <v>5</v>
      </c>
      <c r="AB171" s="95">
        <v>5</v>
      </c>
      <c r="AC171" s="95">
        <v>5</v>
      </c>
      <c r="AD171" s="95">
        <v>5</v>
      </c>
      <c r="AE171" s="95">
        <v>5</v>
      </c>
      <c r="AF171" s="95">
        <v>5</v>
      </c>
      <c r="AI171" s="113">
        <f t="shared" si="75"/>
        <v>25</v>
      </c>
      <c r="AJ171" s="113">
        <f t="shared" si="76"/>
        <v>25</v>
      </c>
      <c r="AK171" s="113">
        <f t="shared" si="77"/>
        <v>100</v>
      </c>
      <c r="AL171" s="113">
        <f t="shared" si="78"/>
        <v>3</v>
      </c>
      <c r="AM171" s="113" t="str">
        <f t="shared" si="79"/>
        <v>Y</v>
      </c>
      <c r="AN171" s="113">
        <f t="shared" si="80"/>
        <v>25</v>
      </c>
      <c r="AO171" s="113">
        <f t="shared" si="81"/>
        <v>25</v>
      </c>
      <c r="AP171" s="113">
        <f t="shared" si="82"/>
        <v>100</v>
      </c>
      <c r="AQ171" s="113">
        <f t="shared" si="83"/>
        <v>3</v>
      </c>
      <c r="AR171" s="113" t="str">
        <f t="shared" si="84"/>
        <v>Y</v>
      </c>
      <c r="AS171" s="113">
        <f t="shared" si="85"/>
        <v>21</v>
      </c>
      <c r="AT171" s="113">
        <f t="shared" si="86"/>
        <v>25</v>
      </c>
      <c r="AU171" s="113">
        <f t="shared" si="87"/>
        <v>84</v>
      </c>
      <c r="AV171" s="113">
        <f t="shared" si="88"/>
        <v>3</v>
      </c>
      <c r="AW171" s="113" t="str">
        <f t="shared" si="89"/>
        <v>Y</v>
      </c>
      <c r="AX171" s="113">
        <f t="shared" si="90"/>
        <v>25</v>
      </c>
      <c r="AY171" s="113">
        <f t="shared" si="91"/>
        <v>25</v>
      </c>
      <c r="AZ171" s="113">
        <f t="shared" si="92"/>
        <v>100</v>
      </c>
      <c r="BA171" s="113">
        <f t="shared" si="93"/>
        <v>3</v>
      </c>
      <c r="BB171" s="113" t="str">
        <f t="shared" si="94"/>
        <v>Y</v>
      </c>
      <c r="BC171" s="113">
        <f t="shared" si="95"/>
        <v>25</v>
      </c>
      <c r="BD171" s="113">
        <f t="shared" si="96"/>
        <v>25</v>
      </c>
      <c r="BE171" s="113">
        <f t="shared" si="97"/>
        <v>100</v>
      </c>
      <c r="BF171" s="113">
        <f t="shared" si="98"/>
        <v>3</v>
      </c>
      <c r="BG171" s="113" t="str">
        <f t="shared" si="99"/>
        <v>Y</v>
      </c>
    </row>
    <row r="172" spans="1:59" s="70" customFormat="1" x14ac:dyDescent="0.25">
      <c r="A172" s="233">
        <v>157</v>
      </c>
      <c r="B172" s="215">
        <v>2200820100152</v>
      </c>
      <c r="C172" s="227" t="s">
        <v>271</v>
      </c>
      <c r="D172" s="95">
        <v>5</v>
      </c>
      <c r="E172" s="95">
        <v>5</v>
      </c>
      <c r="F172" s="95">
        <v>5</v>
      </c>
      <c r="G172" s="95">
        <v>5</v>
      </c>
      <c r="H172" s="95">
        <v>5</v>
      </c>
      <c r="J172" s="95">
        <v>5</v>
      </c>
      <c r="K172" s="95">
        <v>5</v>
      </c>
      <c r="L172" s="95">
        <v>5</v>
      </c>
      <c r="M172" s="95">
        <v>5</v>
      </c>
      <c r="N172" s="95">
        <v>5</v>
      </c>
      <c r="P172" s="95">
        <v>5</v>
      </c>
      <c r="Q172" s="95">
        <v>5</v>
      </c>
      <c r="R172" s="95">
        <v>5</v>
      </c>
      <c r="S172" s="95">
        <v>5</v>
      </c>
      <c r="T172" s="95">
        <v>5</v>
      </c>
      <c r="V172" s="95">
        <v>5</v>
      </c>
      <c r="W172" s="95">
        <v>5</v>
      </c>
      <c r="X172" s="95">
        <v>5</v>
      </c>
      <c r="Y172" s="95">
        <v>5</v>
      </c>
      <c r="Z172" s="95">
        <v>5</v>
      </c>
      <c r="AB172" s="95">
        <v>5</v>
      </c>
      <c r="AC172" s="95">
        <v>3</v>
      </c>
      <c r="AD172" s="95">
        <v>5</v>
      </c>
      <c r="AE172" s="95">
        <v>5</v>
      </c>
      <c r="AF172" s="95">
        <v>5</v>
      </c>
      <c r="AI172" s="113">
        <f t="shared" si="75"/>
        <v>25</v>
      </c>
      <c r="AJ172" s="113">
        <f t="shared" si="76"/>
        <v>25</v>
      </c>
      <c r="AK172" s="113">
        <f t="shared" si="77"/>
        <v>100</v>
      </c>
      <c r="AL172" s="113">
        <f t="shared" si="78"/>
        <v>3</v>
      </c>
      <c r="AM172" s="113" t="str">
        <f t="shared" si="79"/>
        <v>Y</v>
      </c>
      <c r="AN172" s="113">
        <f t="shared" si="80"/>
        <v>23</v>
      </c>
      <c r="AO172" s="113">
        <f t="shared" si="81"/>
        <v>25</v>
      </c>
      <c r="AP172" s="113">
        <f t="shared" si="82"/>
        <v>92</v>
      </c>
      <c r="AQ172" s="113">
        <f t="shared" si="83"/>
        <v>3</v>
      </c>
      <c r="AR172" s="113" t="str">
        <f t="shared" si="84"/>
        <v>Y</v>
      </c>
      <c r="AS172" s="113">
        <f t="shared" si="85"/>
        <v>25</v>
      </c>
      <c r="AT172" s="113">
        <f t="shared" si="86"/>
        <v>25</v>
      </c>
      <c r="AU172" s="113">
        <f t="shared" si="87"/>
        <v>100</v>
      </c>
      <c r="AV172" s="113">
        <f t="shared" si="88"/>
        <v>3</v>
      </c>
      <c r="AW172" s="113" t="str">
        <f t="shared" si="89"/>
        <v>Y</v>
      </c>
      <c r="AX172" s="113">
        <f t="shared" si="90"/>
        <v>25</v>
      </c>
      <c r="AY172" s="113">
        <f t="shared" si="91"/>
        <v>25</v>
      </c>
      <c r="AZ172" s="113">
        <f t="shared" si="92"/>
        <v>100</v>
      </c>
      <c r="BA172" s="113">
        <f t="shared" si="93"/>
        <v>3</v>
      </c>
      <c r="BB172" s="113" t="str">
        <f t="shared" si="94"/>
        <v>Y</v>
      </c>
      <c r="BC172" s="113">
        <f t="shared" si="95"/>
        <v>25</v>
      </c>
      <c r="BD172" s="113">
        <f t="shared" si="96"/>
        <v>25</v>
      </c>
      <c r="BE172" s="113">
        <f t="shared" si="97"/>
        <v>100</v>
      </c>
      <c r="BF172" s="113">
        <f t="shared" si="98"/>
        <v>3</v>
      </c>
      <c r="BG172" s="113" t="str">
        <f t="shared" si="99"/>
        <v>Y</v>
      </c>
    </row>
    <row r="173" spans="1:59" s="70" customFormat="1" x14ac:dyDescent="0.25">
      <c r="A173" s="233">
        <v>158</v>
      </c>
      <c r="B173" s="215">
        <v>2200820100153</v>
      </c>
      <c r="C173" s="227" t="s">
        <v>272</v>
      </c>
      <c r="D173" s="95">
        <v>5</v>
      </c>
      <c r="E173" s="95">
        <v>5</v>
      </c>
      <c r="F173" s="95">
        <v>3</v>
      </c>
      <c r="G173" s="95">
        <v>5</v>
      </c>
      <c r="H173" s="95">
        <v>5</v>
      </c>
      <c r="J173" s="95">
        <v>5</v>
      </c>
      <c r="K173" s="95">
        <v>5</v>
      </c>
      <c r="L173" s="95">
        <v>4</v>
      </c>
      <c r="M173" s="95">
        <v>5</v>
      </c>
      <c r="N173" s="95">
        <v>5</v>
      </c>
      <c r="P173" s="95">
        <v>5</v>
      </c>
      <c r="Q173" s="95">
        <v>3</v>
      </c>
      <c r="R173" s="95">
        <v>4</v>
      </c>
      <c r="S173" s="95">
        <v>5</v>
      </c>
      <c r="T173" s="95">
        <v>5</v>
      </c>
      <c r="V173" s="95">
        <v>5</v>
      </c>
      <c r="W173" s="95">
        <v>5</v>
      </c>
      <c r="X173" s="95">
        <v>3</v>
      </c>
      <c r="Y173" s="95">
        <v>5</v>
      </c>
      <c r="Z173" s="95">
        <v>5</v>
      </c>
      <c r="AB173" s="95">
        <v>5</v>
      </c>
      <c r="AC173" s="95">
        <v>3</v>
      </c>
      <c r="AD173" s="95">
        <v>4</v>
      </c>
      <c r="AE173" s="95">
        <v>5</v>
      </c>
      <c r="AF173" s="95">
        <v>5</v>
      </c>
      <c r="AI173" s="113">
        <f t="shared" si="75"/>
        <v>25</v>
      </c>
      <c r="AJ173" s="113">
        <f t="shared" si="76"/>
        <v>25</v>
      </c>
      <c r="AK173" s="113">
        <f t="shared" si="77"/>
        <v>100</v>
      </c>
      <c r="AL173" s="113">
        <f t="shared" si="78"/>
        <v>3</v>
      </c>
      <c r="AM173" s="113" t="str">
        <f t="shared" si="79"/>
        <v>Y</v>
      </c>
      <c r="AN173" s="113">
        <f t="shared" si="80"/>
        <v>21</v>
      </c>
      <c r="AO173" s="113">
        <f t="shared" si="81"/>
        <v>25</v>
      </c>
      <c r="AP173" s="113">
        <f t="shared" si="82"/>
        <v>84</v>
      </c>
      <c r="AQ173" s="113">
        <f t="shared" si="83"/>
        <v>3</v>
      </c>
      <c r="AR173" s="113" t="str">
        <f t="shared" si="84"/>
        <v>Y</v>
      </c>
      <c r="AS173" s="113">
        <f t="shared" si="85"/>
        <v>18</v>
      </c>
      <c r="AT173" s="113">
        <f t="shared" si="86"/>
        <v>25</v>
      </c>
      <c r="AU173" s="113">
        <f t="shared" si="87"/>
        <v>72</v>
      </c>
      <c r="AV173" s="113">
        <f t="shared" si="88"/>
        <v>3</v>
      </c>
      <c r="AW173" s="113" t="str">
        <f t="shared" si="89"/>
        <v>Y</v>
      </c>
      <c r="AX173" s="113">
        <f t="shared" si="90"/>
        <v>25</v>
      </c>
      <c r="AY173" s="113">
        <f t="shared" si="91"/>
        <v>25</v>
      </c>
      <c r="AZ173" s="113">
        <f t="shared" si="92"/>
        <v>100</v>
      </c>
      <c r="BA173" s="113">
        <f t="shared" si="93"/>
        <v>3</v>
      </c>
      <c r="BB173" s="113" t="str">
        <f t="shared" si="94"/>
        <v>Y</v>
      </c>
      <c r="BC173" s="113">
        <f t="shared" si="95"/>
        <v>25</v>
      </c>
      <c r="BD173" s="113">
        <f t="shared" si="96"/>
        <v>25</v>
      </c>
      <c r="BE173" s="113">
        <f t="shared" si="97"/>
        <v>100</v>
      </c>
      <c r="BF173" s="113">
        <f t="shared" si="98"/>
        <v>3</v>
      </c>
      <c r="BG173" s="113" t="str">
        <f t="shared" si="99"/>
        <v>Y</v>
      </c>
    </row>
    <row r="174" spans="1:59" s="70" customFormat="1" x14ac:dyDescent="0.25">
      <c r="A174" s="233">
        <v>159</v>
      </c>
      <c r="B174" s="215">
        <v>2200820100154</v>
      </c>
      <c r="C174" s="227" t="s">
        <v>273</v>
      </c>
      <c r="D174" s="95">
        <v>5</v>
      </c>
      <c r="E174" s="95">
        <v>5</v>
      </c>
      <c r="F174" s="95">
        <v>5</v>
      </c>
      <c r="G174" s="95">
        <v>5</v>
      </c>
      <c r="H174" s="95">
        <v>5</v>
      </c>
      <c r="J174" s="95">
        <v>5</v>
      </c>
      <c r="K174" s="95">
        <v>5</v>
      </c>
      <c r="L174" s="95">
        <v>5</v>
      </c>
      <c r="M174" s="95">
        <v>5</v>
      </c>
      <c r="N174" s="95">
        <v>5</v>
      </c>
      <c r="P174" s="95">
        <v>5</v>
      </c>
      <c r="Q174" s="95">
        <v>5</v>
      </c>
      <c r="R174" s="95">
        <v>4</v>
      </c>
      <c r="S174" s="95">
        <v>5</v>
      </c>
      <c r="T174" s="95">
        <v>5</v>
      </c>
      <c r="V174" s="95">
        <v>5</v>
      </c>
      <c r="W174" s="95">
        <v>5</v>
      </c>
      <c r="X174" s="95">
        <v>4</v>
      </c>
      <c r="Y174" s="95">
        <v>5</v>
      </c>
      <c r="Z174" s="95">
        <v>5</v>
      </c>
      <c r="AB174" s="95">
        <v>5</v>
      </c>
      <c r="AC174" s="95">
        <v>5</v>
      </c>
      <c r="AD174" s="95">
        <v>4</v>
      </c>
      <c r="AE174" s="95">
        <v>5</v>
      </c>
      <c r="AF174" s="95">
        <v>5</v>
      </c>
      <c r="AI174" s="113">
        <f t="shared" si="75"/>
        <v>25</v>
      </c>
      <c r="AJ174" s="113">
        <f t="shared" si="76"/>
        <v>25</v>
      </c>
      <c r="AK174" s="113">
        <f t="shared" si="77"/>
        <v>100</v>
      </c>
      <c r="AL174" s="113">
        <f t="shared" si="78"/>
        <v>3</v>
      </c>
      <c r="AM174" s="113" t="str">
        <f t="shared" si="79"/>
        <v>Y</v>
      </c>
      <c r="AN174" s="113">
        <f t="shared" si="80"/>
        <v>25</v>
      </c>
      <c r="AO174" s="113">
        <f t="shared" si="81"/>
        <v>25</v>
      </c>
      <c r="AP174" s="113">
        <f t="shared" si="82"/>
        <v>100</v>
      </c>
      <c r="AQ174" s="113">
        <f t="shared" si="83"/>
        <v>3</v>
      </c>
      <c r="AR174" s="113" t="str">
        <f t="shared" si="84"/>
        <v>Y</v>
      </c>
      <c r="AS174" s="113">
        <f t="shared" si="85"/>
        <v>22</v>
      </c>
      <c r="AT174" s="113">
        <f t="shared" si="86"/>
        <v>25</v>
      </c>
      <c r="AU174" s="113">
        <f t="shared" si="87"/>
        <v>88</v>
      </c>
      <c r="AV174" s="113">
        <f t="shared" si="88"/>
        <v>3</v>
      </c>
      <c r="AW174" s="113" t="str">
        <f t="shared" si="89"/>
        <v>Y</v>
      </c>
      <c r="AX174" s="113">
        <f t="shared" si="90"/>
        <v>25</v>
      </c>
      <c r="AY174" s="113">
        <f t="shared" si="91"/>
        <v>25</v>
      </c>
      <c r="AZ174" s="113">
        <f t="shared" si="92"/>
        <v>100</v>
      </c>
      <c r="BA174" s="113">
        <f t="shared" si="93"/>
        <v>3</v>
      </c>
      <c r="BB174" s="113" t="str">
        <f t="shared" si="94"/>
        <v>Y</v>
      </c>
      <c r="BC174" s="113">
        <f t="shared" si="95"/>
        <v>25</v>
      </c>
      <c r="BD174" s="113">
        <f t="shared" si="96"/>
        <v>25</v>
      </c>
      <c r="BE174" s="113">
        <f t="shared" si="97"/>
        <v>100</v>
      </c>
      <c r="BF174" s="113">
        <f t="shared" si="98"/>
        <v>3</v>
      </c>
      <c r="BG174" s="113" t="str">
        <f t="shared" si="99"/>
        <v>Y</v>
      </c>
    </row>
    <row r="175" spans="1:59" s="70" customFormat="1" x14ac:dyDescent="0.25">
      <c r="A175" s="233">
        <v>160</v>
      </c>
      <c r="B175" s="215">
        <v>2200820100155</v>
      </c>
      <c r="C175" s="227" t="s">
        <v>274</v>
      </c>
      <c r="D175" s="95">
        <v>5</v>
      </c>
      <c r="E175" s="95">
        <v>5</v>
      </c>
      <c r="F175" s="95">
        <v>5</v>
      </c>
      <c r="G175" s="95">
        <v>5</v>
      </c>
      <c r="H175" s="95">
        <v>5</v>
      </c>
      <c r="J175" s="95">
        <v>5</v>
      </c>
      <c r="K175" s="95">
        <v>5</v>
      </c>
      <c r="L175" s="95">
        <v>3</v>
      </c>
      <c r="M175" s="95">
        <v>4</v>
      </c>
      <c r="N175" s="95">
        <v>5</v>
      </c>
      <c r="P175" s="95">
        <v>5</v>
      </c>
      <c r="Q175" s="95">
        <v>5</v>
      </c>
      <c r="R175" s="95">
        <v>5</v>
      </c>
      <c r="S175" s="95">
        <v>5</v>
      </c>
      <c r="T175" s="95">
        <v>5</v>
      </c>
      <c r="V175" s="95">
        <v>5</v>
      </c>
      <c r="W175" s="95">
        <v>5</v>
      </c>
      <c r="X175" s="95">
        <v>4</v>
      </c>
      <c r="Y175" s="95">
        <v>5</v>
      </c>
      <c r="Z175" s="95">
        <v>5</v>
      </c>
      <c r="AB175" s="95">
        <v>5</v>
      </c>
      <c r="AC175" s="95">
        <v>5</v>
      </c>
      <c r="AD175" s="95">
        <v>5</v>
      </c>
      <c r="AE175" s="95">
        <v>5</v>
      </c>
      <c r="AF175" s="95">
        <v>5</v>
      </c>
      <c r="AI175" s="113">
        <f t="shared" si="75"/>
        <v>25</v>
      </c>
      <c r="AJ175" s="113">
        <f t="shared" si="76"/>
        <v>25</v>
      </c>
      <c r="AK175" s="113">
        <f t="shared" si="77"/>
        <v>100</v>
      </c>
      <c r="AL175" s="113">
        <f t="shared" si="78"/>
        <v>3</v>
      </c>
      <c r="AM175" s="113" t="str">
        <f t="shared" si="79"/>
        <v>Y</v>
      </c>
      <c r="AN175" s="113">
        <f t="shared" si="80"/>
        <v>25</v>
      </c>
      <c r="AO175" s="113">
        <f t="shared" si="81"/>
        <v>25</v>
      </c>
      <c r="AP175" s="113">
        <f t="shared" si="82"/>
        <v>100</v>
      </c>
      <c r="AQ175" s="113">
        <f t="shared" si="83"/>
        <v>3</v>
      </c>
      <c r="AR175" s="113" t="str">
        <f t="shared" si="84"/>
        <v>Y</v>
      </c>
      <c r="AS175" s="113">
        <f t="shared" si="85"/>
        <v>22</v>
      </c>
      <c r="AT175" s="113">
        <f t="shared" si="86"/>
        <v>25</v>
      </c>
      <c r="AU175" s="113">
        <f t="shared" si="87"/>
        <v>88</v>
      </c>
      <c r="AV175" s="113">
        <f t="shared" si="88"/>
        <v>3</v>
      </c>
      <c r="AW175" s="113" t="str">
        <f t="shared" si="89"/>
        <v>Y</v>
      </c>
      <c r="AX175" s="113">
        <f t="shared" si="90"/>
        <v>24</v>
      </c>
      <c r="AY175" s="113">
        <f t="shared" si="91"/>
        <v>25</v>
      </c>
      <c r="AZ175" s="113">
        <f t="shared" si="92"/>
        <v>96</v>
      </c>
      <c r="BA175" s="113">
        <f t="shared" si="93"/>
        <v>3</v>
      </c>
      <c r="BB175" s="113" t="str">
        <f t="shared" si="94"/>
        <v>Y</v>
      </c>
      <c r="BC175" s="113">
        <f t="shared" si="95"/>
        <v>25</v>
      </c>
      <c r="BD175" s="113">
        <f t="shared" si="96"/>
        <v>25</v>
      </c>
      <c r="BE175" s="113">
        <f t="shared" si="97"/>
        <v>100</v>
      </c>
      <c r="BF175" s="113">
        <f t="shared" si="98"/>
        <v>3</v>
      </c>
      <c r="BG175" s="113" t="str">
        <f t="shared" si="99"/>
        <v>Y</v>
      </c>
    </row>
    <row r="176" spans="1:59" s="70" customFormat="1" x14ac:dyDescent="0.25">
      <c r="A176" s="233">
        <v>161</v>
      </c>
      <c r="B176" s="215">
        <v>2200820100157</v>
      </c>
      <c r="C176" s="227" t="s">
        <v>275</v>
      </c>
      <c r="D176" s="95">
        <v>5</v>
      </c>
      <c r="E176" s="95">
        <v>5</v>
      </c>
      <c r="F176" s="95">
        <v>5</v>
      </c>
      <c r="G176" s="95">
        <v>5</v>
      </c>
      <c r="H176" s="95">
        <v>5</v>
      </c>
      <c r="J176" s="95">
        <v>5</v>
      </c>
      <c r="K176" s="95">
        <v>5</v>
      </c>
      <c r="L176" s="95">
        <v>3</v>
      </c>
      <c r="M176" s="95">
        <v>4</v>
      </c>
      <c r="N176" s="95">
        <v>5</v>
      </c>
      <c r="P176" s="95">
        <v>5</v>
      </c>
      <c r="Q176" s="95">
        <v>5</v>
      </c>
      <c r="R176" s="95">
        <v>5</v>
      </c>
      <c r="S176" s="95">
        <v>5</v>
      </c>
      <c r="T176" s="95">
        <v>5</v>
      </c>
      <c r="V176" s="95">
        <v>5</v>
      </c>
      <c r="W176" s="95">
        <v>5</v>
      </c>
      <c r="X176" s="95">
        <v>5</v>
      </c>
      <c r="Y176" s="95">
        <v>5</v>
      </c>
      <c r="Z176" s="95">
        <v>5</v>
      </c>
      <c r="AB176" s="95">
        <v>5</v>
      </c>
      <c r="AC176" s="95">
        <v>5</v>
      </c>
      <c r="AD176" s="95">
        <v>5</v>
      </c>
      <c r="AE176" s="95">
        <v>5</v>
      </c>
      <c r="AF176" s="95">
        <v>5</v>
      </c>
      <c r="AI176" s="113">
        <f t="shared" si="75"/>
        <v>25</v>
      </c>
      <c r="AJ176" s="113">
        <f t="shared" si="76"/>
        <v>25</v>
      </c>
      <c r="AK176" s="113">
        <f t="shared" si="77"/>
        <v>100</v>
      </c>
      <c r="AL176" s="113">
        <f t="shared" si="78"/>
        <v>3</v>
      </c>
      <c r="AM176" s="113" t="str">
        <f t="shared" si="79"/>
        <v>Y</v>
      </c>
      <c r="AN176" s="113">
        <f t="shared" si="80"/>
        <v>25</v>
      </c>
      <c r="AO176" s="113">
        <f t="shared" si="81"/>
        <v>25</v>
      </c>
      <c r="AP176" s="113">
        <f t="shared" si="82"/>
        <v>100</v>
      </c>
      <c r="AQ176" s="113">
        <f t="shared" si="83"/>
        <v>3</v>
      </c>
      <c r="AR176" s="113" t="str">
        <f t="shared" si="84"/>
        <v>Y</v>
      </c>
      <c r="AS176" s="113">
        <f t="shared" si="85"/>
        <v>23</v>
      </c>
      <c r="AT176" s="113">
        <f t="shared" si="86"/>
        <v>25</v>
      </c>
      <c r="AU176" s="113">
        <f t="shared" si="87"/>
        <v>92</v>
      </c>
      <c r="AV176" s="113">
        <f t="shared" si="88"/>
        <v>3</v>
      </c>
      <c r="AW176" s="113" t="str">
        <f t="shared" si="89"/>
        <v>Y</v>
      </c>
      <c r="AX176" s="113">
        <f t="shared" si="90"/>
        <v>24</v>
      </c>
      <c r="AY176" s="113">
        <f t="shared" si="91"/>
        <v>25</v>
      </c>
      <c r="AZ176" s="113">
        <f t="shared" si="92"/>
        <v>96</v>
      </c>
      <c r="BA176" s="113">
        <f t="shared" si="93"/>
        <v>3</v>
      </c>
      <c r="BB176" s="113" t="str">
        <f t="shared" si="94"/>
        <v>Y</v>
      </c>
      <c r="BC176" s="113">
        <f t="shared" si="95"/>
        <v>25</v>
      </c>
      <c r="BD176" s="113">
        <f t="shared" si="96"/>
        <v>25</v>
      </c>
      <c r="BE176" s="113">
        <f t="shared" si="97"/>
        <v>100</v>
      </c>
      <c r="BF176" s="113">
        <f t="shared" si="98"/>
        <v>3</v>
      </c>
      <c r="BG176" s="113" t="str">
        <f t="shared" si="99"/>
        <v>Y</v>
      </c>
    </row>
    <row r="177" spans="1:59" s="70" customFormat="1" x14ac:dyDescent="0.25">
      <c r="A177" s="233">
        <v>162</v>
      </c>
      <c r="B177" s="215">
        <v>2200820100159</v>
      </c>
      <c r="C177" s="227" t="s">
        <v>276</v>
      </c>
      <c r="D177" s="95">
        <v>5</v>
      </c>
      <c r="E177" s="95">
        <v>2</v>
      </c>
      <c r="F177" s="95">
        <v>2</v>
      </c>
      <c r="G177" s="95">
        <v>2</v>
      </c>
      <c r="H177" s="95">
        <v>5</v>
      </c>
      <c r="J177" s="95">
        <v>5</v>
      </c>
      <c r="K177" s="95">
        <v>5</v>
      </c>
      <c r="L177" s="95">
        <v>5</v>
      </c>
      <c r="M177" s="95">
        <v>5</v>
      </c>
      <c r="N177" s="95">
        <v>5</v>
      </c>
      <c r="P177" s="95">
        <v>5</v>
      </c>
      <c r="Q177" s="95">
        <v>4</v>
      </c>
      <c r="R177" s="95">
        <v>3</v>
      </c>
      <c r="S177" s="95">
        <v>2</v>
      </c>
      <c r="T177" s="95">
        <v>5</v>
      </c>
      <c r="V177" s="95">
        <v>5</v>
      </c>
      <c r="W177" s="95">
        <v>3</v>
      </c>
      <c r="X177" s="95">
        <v>5</v>
      </c>
      <c r="Y177" s="95">
        <v>5</v>
      </c>
      <c r="Z177" s="95">
        <v>5</v>
      </c>
      <c r="AB177" s="95">
        <v>5</v>
      </c>
      <c r="AC177" s="95">
        <v>3</v>
      </c>
      <c r="AD177" s="95">
        <v>5</v>
      </c>
      <c r="AE177" s="95">
        <v>5</v>
      </c>
      <c r="AF177" s="95">
        <v>5</v>
      </c>
      <c r="AI177" s="113">
        <f t="shared" ref="AI177:AI185" si="100">SUMIFS(D177:AF177,$D$13:$AF$13,"=CO1")</f>
        <v>25</v>
      </c>
      <c r="AJ177" s="113">
        <f t="shared" ref="AJ177:AJ185" si="101">(SUMIFS($D$15:$AF$15,$D$13:$AF$13,"=CO1")-SUMIFS($D$15:$AF$15,$D$13:$AF$13,"=CO1",D177:AF177,""))</f>
        <v>25</v>
      </c>
      <c r="AK177" s="113">
        <f t="shared" ref="AK177:AK185" si="102">IF(AJ177,ROUND((AI177/AJ177)*100,2),"")</f>
        <v>100</v>
      </c>
      <c r="AL177" s="113">
        <f t="shared" ref="AL177:AL185" si="103">IF(AK177&gt;=60,3,IF(AK177&gt;=40,2,1))</f>
        <v>3</v>
      </c>
      <c r="AM177" s="113" t="str">
        <f t="shared" ref="AM177:AM185" si="104">IF(AL177=3,"Y","N")</f>
        <v>Y</v>
      </c>
      <c r="AN177" s="113">
        <f t="shared" ref="AN177:AN185" si="105">SUMIFS(D177:AF177,$D$13:$AF$13,"=CO2")</f>
        <v>17</v>
      </c>
      <c r="AO177" s="113">
        <f t="shared" ref="AO177:AO185" si="106">(SUMIFS($D$15:$AF$15,$D$13:$AF$13,"=CO2")-SUMIFS($D$15:$AF$15,$D$13:$AF$13,"=CO2",D177:AF177,""))</f>
        <v>25</v>
      </c>
      <c r="AP177" s="113">
        <f t="shared" ref="AP177:AP185" si="107">IF(AO177,ROUND((AN177/AO177)*100,2),"")</f>
        <v>68</v>
      </c>
      <c r="AQ177" s="113">
        <f t="shared" ref="AQ177:AQ185" si="108">IF(AP177&gt;=60,3,IF(AP177&gt;=40,2,1))</f>
        <v>3</v>
      </c>
      <c r="AR177" s="113" t="str">
        <f t="shared" ref="AR177:AR185" si="109">IF(AQ177=3,"Y","N")</f>
        <v>Y</v>
      </c>
      <c r="AS177" s="113">
        <f t="shared" ref="AS177:AS185" si="110">SUMIFS(D177:AF177,$D$13:$AF$13,"=CO3")</f>
        <v>20</v>
      </c>
      <c r="AT177" s="113">
        <f t="shared" ref="AT177:AT185" si="111">(SUMIFS($D$15:$AF$15,$D$13:$AF$13,"=CO3")-SUMIFS($D$15:$AF$15,$D$13:$AF$13,"=CO3",D177:AF177,""))</f>
        <v>25</v>
      </c>
      <c r="AU177" s="113">
        <f t="shared" ref="AU177:AU185" si="112">IF(AT177,ROUND((AS177/AT177)*100,2),"")</f>
        <v>80</v>
      </c>
      <c r="AV177" s="113">
        <f t="shared" ref="AV177:AV185" si="113">IF(AU177&gt;=60,3,IF(AU177&gt;=40,2,1))</f>
        <v>3</v>
      </c>
      <c r="AW177" s="113" t="str">
        <f t="shared" ref="AW177:AW185" si="114">IF(AV177=3,"Y","N")</f>
        <v>Y</v>
      </c>
      <c r="AX177" s="113">
        <f t="shared" ref="AX177:AX185" si="115">SUMIFS(D177:AF177,$D$13:$AF$13,"=CO4")</f>
        <v>19</v>
      </c>
      <c r="AY177" s="113">
        <f t="shared" ref="AY177:AY185" si="116">(SUMIFS($D$15:$AF$15,$D$13:$AF$13,"=CO4")-SUMIFS($D$15:$AF$15,$D$13:$AF$13,"=CO4",D177:AF177,""))</f>
        <v>25</v>
      </c>
      <c r="AZ177" s="113">
        <f t="shared" ref="AZ177:AZ185" si="117">IF(AY177,ROUND((AX177/AY177)*100,2),"")</f>
        <v>76</v>
      </c>
      <c r="BA177" s="113">
        <f t="shared" ref="BA177:BA185" si="118">IF(AZ177&gt;=60,3,IF(AZ177&gt;=40,2,1))</f>
        <v>3</v>
      </c>
      <c r="BB177" s="113" t="str">
        <f t="shared" ref="BB177:BB185" si="119">IF(BA177=3,"Y","N")</f>
        <v>Y</v>
      </c>
      <c r="BC177" s="113">
        <f t="shared" ref="BC177:BC185" si="120">SUMIFS(D177:AF177,$D$13:$AF$13,"=CO5")</f>
        <v>25</v>
      </c>
      <c r="BD177" s="113">
        <f t="shared" ref="BD177:BD185" si="121">(SUMIFS($D$15:$AF$15,$D$13:$AF$13,"=CO5")-SUMIFS($D$15:$AF$15,$D$13:$AF$13,"=CO5",D177:AF177,""))</f>
        <v>25</v>
      </c>
      <c r="BE177" s="113">
        <f t="shared" ref="BE177:BE185" si="122">IF(BD177,ROUND((BC177/BD177)*100,2),"")</f>
        <v>100</v>
      </c>
      <c r="BF177" s="113">
        <f t="shared" ref="BF177:BF185" si="123">IF(BE177&gt;=60,3,IF(BE177&gt;=40,2,1))</f>
        <v>3</v>
      </c>
      <c r="BG177" s="113" t="str">
        <f t="shared" ref="BG177:BG185" si="124">IF(BF177=3,"Y","N")</f>
        <v>Y</v>
      </c>
    </row>
    <row r="178" spans="1:59" s="70" customFormat="1" x14ac:dyDescent="0.25">
      <c r="A178" s="233">
        <v>163</v>
      </c>
      <c r="B178" s="215">
        <v>2200820100160</v>
      </c>
      <c r="C178" s="227" t="s">
        <v>277</v>
      </c>
      <c r="D178" s="95">
        <v>5</v>
      </c>
      <c r="E178" s="95">
        <v>5</v>
      </c>
      <c r="F178" s="95">
        <v>5</v>
      </c>
      <c r="G178" s="95">
        <v>5</v>
      </c>
      <c r="H178" s="95">
        <v>5</v>
      </c>
      <c r="J178" s="95">
        <v>5</v>
      </c>
      <c r="K178" s="95">
        <v>5</v>
      </c>
      <c r="L178" s="95">
        <v>4</v>
      </c>
      <c r="M178" s="95">
        <v>5</v>
      </c>
      <c r="N178" s="95">
        <v>5</v>
      </c>
      <c r="P178" s="95">
        <v>5</v>
      </c>
      <c r="Q178" s="95">
        <v>5</v>
      </c>
      <c r="R178" s="95">
        <v>4</v>
      </c>
      <c r="S178" s="95">
        <v>5</v>
      </c>
      <c r="T178" s="95">
        <v>5</v>
      </c>
      <c r="V178" s="95">
        <v>5</v>
      </c>
      <c r="W178" s="95">
        <v>3</v>
      </c>
      <c r="X178" s="95">
        <v>4</v>
      </c>
      <c r="Y178" s="95">
        <v>5</v>
      </c>
      <c r="Z178" s="95">
        <v>5</v>
      </c>
      <c r="AB178" s="95">
        <v>5</v>
      </c>
      <c r="AC178" s="95">
        <v>3</v>
      </c>
      <c r="AD178" s="95">
        <v>4</v>
      </c>
      <c r="AE178" s="95">
        <v>5</v>
      </c>
      <c r="AF178" s="95">
        <v>5</v>
      </c>
      <c r="AI178" s="113">
        <f t="shared" si="100"/>
        <v>25</v>
      </c>
      <c r="AJ178" s="113">
        <f t="shared" si="101"/>
        <v>25</v>
      </c>
      <c r="AK178" s="113">
        <f t="shared" si="102"/>
        <v>100</v>
      </c>
      <c r="AL178" s="113">
        <f t="shared" si="103"/>
        <v>3</v>
      </c>
      <c r="AM178" s="113" t="str">
        <f t="shared" si="104"/>
        <v>Y</v>
      </c>
      <c r="AN178" s="113">
        <f t="shared" si="105"/>
        <v>21</v>
      </c>
      <c r="AO178" s="113">
        <f t="shared" si="106"/>
        <v>25</v>
      </c>
      <c r="AP178" s="113">
        <f t="shared" si="107"/>
        <v>84</v>
      </c>
      <c r="AQ178" s="113">
        <f t="shared" si="108"/>
        <v>3</v>
      </c>
      <c r="AR178" s="113" t="str">
        <f t="shared" si="109"/>
        <v>Y</v>
      </c>
      <c r="AS178" s="113">
        <f t="shared" si="110"/>
        <v>21</v>
      </c>
      <c r="AT178" s="113">
        <f t="shared" si="111"/>
        <v>25</v>
      </c>
      <c r="AU178" s="113">
        <f t="shared" si="112"/>
        <v>84</v>
      </c>
      <c r="AV178" s="113">
        <f t="shared" si="113"/>
        <v>3</v>
      </c>
      <c r="AW178" s="113" t="str">
        <f t="shared" si="114"/>
        <v>Y</v>
      </c>
      <c r="AX178" s="113">
        <f t="shared" si="115"/>
        <v>25</v>
      </c>
      <c r="AY178" s="113">
        <f t="shared" si="116"/>
        <v>25</v>
      </c>
      <c r="AZ178" s="113">
        <f t="shared" si="117"/>
        <v>100</v>
      </c>
      <c r="BA178" s="113">
        <f t="shared" si="118"/>
        <v>3</v>
      </c>
      <c r="BB178" s="113" t="str">
        <f t="shared" si="119"/>
        <v>Y</v>
      </c>
      <c r="BC178" s="113">
        <f t="shared" si="120"/>
        <v>25</v>
      </c>
      <c r="BD178" s="113">
        <f t="shared" si="121"/>
        <v>25</v>
      </c>
      <c r="BE178" s="113">
        <f t="shared" si="122"/>
        <v>100</v>
      </c>
      <c r="BF178" s="113">
        <f t="shared" si="123"/>
        <v>3</v>
      </c>
      <c r="BG178" s="113" t="str">
        <f t="shared" si="124"/>
        <v>Y</v>
      </c>
    </row>
    <row r="179" spans="1:59" s="70" customFormat="1" x14ac:dyDescent="0.25">
      <c r="A179" s="233">
        <v>164</v>
      </c>
      <c r="B179" s="215">
        <v>2200820100161</v>
      </c>
      <c r="C179" s="227" t="s">
        <v>278</v>
      </c>
      <c r="D179" s="95">
        <v>5</v>
      </c>
      <c r="E179" s="95">
        <v>5</v>
      </c>
      <c r="F179" s="95">
        <v>5</v>
      </c>
      <c r="G179" s="95">
        <v>5</v>
      </c>
      <c r="H179" s="95">
        <v>5</v>
      </c>
      <c r="J179" s="95">
        <v>5</v>
      </c>
      <c r="K179" s="95">
        <v>5</v>
      </c>
      <c r="L179" s="95">
        <v>5</v>
      </c>
      <c r="M179" s="95">
        <v>5</v>
      </c>
      <c r="N179" s="95">
        <v>5</v>
      </c>
      <c r="P179" s="95">
        <v>5</v>
      </c>
      <c r="Q179" s="95">
        <v>5</v>
      </c>
      <c r="R179" s="95">
        <v>5</v>
      </c>
      <c r="S179" s="95">
        <v>5</v>
      </c>
      <c r="T179" s="95">
        <v>5</v>
      </c>
      <c r="V179" s="95">
        <v>5</v>
      </c>
      <c r="W179" s="95">
        <v>5</v>
      </c>
      <c r="X179" s="95">
        <v>4</v>
      </c>
      <c r="Y179" s="95">
        <v>5</v>
      </c>
      <c r="Z179" s="95">
        <v>5</v>
      </c>
      <c r="AB179" s="95">
        <v>5</v>
      </c>
      <c r="AC179" s="95">
        <v>5</v>
      </c>
      <c r="AD179" s="95">
        <v>4</v>
      </c>
      <c r="AE179" s="95">
        <v>5</v>
      </c>
      <c r="AF179" s="95">
        <v>5</v>
      </c>
      <c r="AI179" s="113">
        <f t="shared" si="100"/>
        <v>25</v>
      </c>
      <c r="AJ179" s="113">
        <f t="shared" si="101"/>
        <v>25</v>
      </c>
      <c r="AK179" s="113">
        <f t="shared" si="102"/>
        <v>100</v>
      </c>
      <c r="AL179" s="113">
        <f t="shared" si="103"/>
        <v>3</v>
      </c>
      <c r="AM179" s="113" t="str">
        <f t="shared" si="104"/>
        <v>Y</v>
      </c>
      <c r="AN179" s="113">
        <f t="shared" si="105"/>
        <v>25</v>
      </c>
      <c r="AO179" s="113">
        <f t="shared" si="106"/>
        <v>25</v>
      </c>
      <c r="AP179" s="113">
        <f t="shared" si="107"/>
        <v>100</v>
      </c>
      <c r="AQ179" s="113">
        <f t="shared" si="108"/>
        <v>3</v>
      </c>
      <c r="AR179" s="113" t="str">
        <f t="shared" si="109"/>
        <v>Y</v>
      </c>
      <c r="AS179" s="113">
        <f t="shared" si="110"/>
        <v>23</v>
      </c>
      <c r="AT179" s="113">
        <f t="shared" si="111"/>
        <v>25</v>
      </c>
      <c r="AU179" s="113">
        <f t="shared" si="112"/>
        <v>92</v>
      </c>
      <c r="AV179" s="113">
        <f t="shared" si="113"/>
        <v>3</v>
      </c>
      <c r="AW179" s="113" t="str">
        <f t="shared" si="114"/>
        <v>Y</v>
      </c>
      <c r="AX179" s="113">
        <f t="shared" si="115"/>
        <v>25</v>
      </c>
      <c r="AY179" s="113">
        <f t="shared" si="116"/>
        <v>25</v>
      </c>
      <c r="AZ179" s="113">
        <f t="shared" si="117"/>
        <v>100</v>
      </c>
      <c r="BA179" s="113">
        <f t="shared" si="118"/>
        <v>3</v>
      </c>
      <c r="BB179" s="113" t="str">
        <f t="shared" si="119"/>
        <v>Y</v>
      </c>
      <c r="BC179" s="113">
        <f t="shared" si="120"/>
        <v>25</v>
      </c>
      <c r="BD179" s="113">
        <f t="shared" si="121"/>
        <v>25</v>
      </c>
      <c r="BE179" s="113">
        <f t="shared" si="122"/>
        <v>100</v>
      </c>
      <c r="BF179" s="113">
        <f t="shared" si="123"/>
        <v>3</v>
      </c>
      <c r="BG179" s="113" t="str">
        <f t="shared" si="124"/>
        <v>Y</v>
      </c>
    </row>
    <row r="180" spans="1:59" s="70" customFormat="1" x14ac:dyDescent="0.25">
      <c r="A180" s="233">
        <v>165</v>
      </c>
      <c r="B180" s="215">
        <v>2200820100162</v>
      </c>
      <c r="C180" s="227" t="s">
        <v>279</v>
      </c>
      <c r="D180" s="95">
        <v>5</v>
      </c>
      <c r="E180" s="95">
        <v>5</v>
      </c>
      <c r="F180" s="95">
        <v>5</v>
      </c>
      <c r="G180" s="95">
        <v>5</v>
      </c>
      <c r="H180" s="95">
        <v>5</v>
      </c>
      <c r="J180" s="95">
        <v>5</v>
      </c>
      <c r="K180" s="95">
        <v>5</v>
      </c>
      <c r="L180" s="95">
        <v>3</v>
      </c>
      <c r="M180" s="95">
        <v>4</v>
      </c>
      <c r="N180" s="95">
        <v>5</v>
      </c>
      <c r="P180" s="95">
        <v>5</v>
      </c>
      <c r="Q180" s="95">
        <v>4</v>
      </c>
      <c r="R180" s="95">
        <v>3</v>
      </c>
      <c r="S180" s="95">
        <v>2</v>
      </c>
      <c r="T180" s="95">
        <v>5</v>
      </c>
      <c r="V180" s="95">
        <v>5</v>
      </c>
      <c r="W180" s="95">
        <v>5</v>
      </c>
      <c r="X180" s="95">
        <v>5</v>
      </c>
      <c r="Y180" s="95">
        <v>5</v>
      </c>
      <c r="Z180" s="95">
        <v>5</v>
      </c>
      <c r="AB180" s="95">
        <v>5</v>
      </c>
      <c r="AC180" s="95">
        <v>5</v>
      </c>
      <c r="AD180" s="95">
        <v>5</v>
      </c>
      <c r="AE180" s="95">
        <v>5</v>
      </c>
      <c r="AF180" s="95">
        <v>5</v>
      </c>
      <c r="AI180" s="113">
        <f t="shared" si="100"/>
        <v>25</v>
      </c>
      <c r="AJ180" s="113">
        <f t="shared" si="101"/>
        <v>25</v>
      </c>
      <c r="AK180" s="113">
        <f t="shared" si="102"/>
        <v>100</v>
      </c>
      <c r="AL180" s="113">
        <f t="shared" si="103"/>
        <v>3</v>
      </c>
      <c r="AM180" s="113" t="str">
        <f t="shared" si="104"/>
        <v>Y</v>
      </c>
      <c r="AN180" s="113">
        <f t="shared" si="105"/>
        <v>24</v>
      </c>
      <c r="AO180" s="113">
        <f t="shared" si="106"/>
        <v>25</v>
      </c>
      <c r="AP180" s="113">
        <f t="shared" si="107"/>
        <v>96</v>
      </c>
      <c r="AQ180" s="113">
        <f t="shared" si="108"/>
        <v>3</v>
      </c>
      <c r="AR180" s="113" t="str">
        <f t="shared" si="109"/>
        <v>Y</v>
      </c>
      <c r="AS180" s="113">
        <f t="shared" si="110"/>
        <v>21</v>
      </c>
      <c r="AT180" s="113">
        <f t="shared" si="111"/>
        <v>25</v>
      </c>
      <c r="AU180" s="113">
        <f t="shared" si="112"/>
        <v>84</v>
      </c>
      <c r="AV180" s="113">
        <f t="shared" si="113"/>
        <v>3</v>
      </c>
      <c r="AW180" s="113" t="str">
        <f t="shared" si="114"/>
        <v>Y</v>
      </c>
      <c r="AX180" s="113">
        <f t="shared" si="115"/>
        <v>21</v>
      </c>
      <c r="AY180" s="113">
        <f t="shared" si="116"/>
        <v>25</v>
      </c>
      <c r="AZ180" s="113">
        <f t="shared" si="117"/>
        <v>84</v>
      </c>
      <c r="BA180" s="113">
        <f t="shared" si="118"/>
        <v>3</v>
      </c>
      <c r="BB180" s="113" t="str">
        <f t="shared" si="119"/>
        <v>Y</v>
      </c>
      <c r="BC180" s="113">
        <f t="shared" si="120"/>
        <v>25</v>
      </c>
      <c r="BD180" s="113">
        <f t="shared" si="121"/>
        <v>25</v>
      </c>
      <c r="BE180" s="113">
        <f t="shared" si="122"/>
        <v>100</v>
      </c>
      <c r="BF180" s="113">
        <f t="shared" si="123"/>
        <v>3</v>
      </c>
      <c r="BG180" s="113" t="str">
        <f t="shared" si="124"/>
        <v>Y</v>
      </c>
    </row>
    <row r="181" spans="1:59" s="70" customFormat="1" x14ac:dyDescent="0.25">
      <c r="A181" s="233">
        <v>166</v>
      </c>
      <c r="B181" s="215">
        <v>2200820100163</v>
      </c>
      <c r="C181" s="227" t="s">
        <v>280</v>
      </c>
      <c r="D181" s="95">
        <v>5</v>
      </c>
      <c r="E181" s="95">
        <v>5</v>
      </c>
      <c r="F181" s="95">
        <v>2</v>
      </c>
      <c r="G181" s="95">
        <v>5</v>
      </c>
      <c r="H181" s="95">
        <v>5</v>
      </c>
      <c r="J181" s="95">
        <v>5</v>
      </c>
      <c r="K181" s="95">
        <v>5</v>
      </c>
      <c r="L181" s="95">
        <v>3</v>
      </c>
      <c r="M181" s="95">
        <v>4</v>
      </c>
      <c r="N181" s="95">
        <v>5</v>
      </c>
      <c r="P181" s="95">
        <v>5</v>
      </c>
      <c r="Q181" s="95">
        <v>4</v>
      </c>
      <c r="R181" s="95">
        <v>3</v>
      </c>
      <c r="S181" s="95">
        <v>2</v>
      </c>
      <c r="T181" s="95">
        <v>5</v>
      </c>
      <c r="V181" s="95">
        <v>5</v>
      </c>
      <c r="W181" s="95">
        <v>3</v>
      </c>
      <c r="X181" s="95">
        <v>5</v>
      </c>
      <c r="Y181" s="95">
        <v>5</v>
      </c>
      <c r="Z181" s="95">
        <v>5</v>
      </c>
      <c r="AB181" s="95">
        <v>5</v>
      </c>
      <c r="AC181" s="95">
        <v>3</v>
      </c>
      <c r="AD181" s="95">
        <v>5</v>
      </c>
      <c r="AE181" s="95">
        <v>5</v>
      </c>
      <c r="AF181" s="95">
        <v>5</v>
      </c>
      <c r="AI181" s="113">
        <f t="shared" si="100"/>
        <v>25</v>
      </c>
      <c r="AJ181" s="113">
        <f t="shared" si="101"/>
        <v>25</v>
      </c>
      <c r="AK181" s="113">
        <f t="shared" si="102"/>
        <v>100</v>
      </c>
      <c r="AL181" s="113">
        <f t="shared" si="103"/>
        <v>3</v>
      </c>
      <c r="AM181" s="113" t="str">
        <f t="shared" si="104"/>
        <v>Y</v>
      </c>
      <c r="AN181" s="113">
        <f t="shared" si="105"/>
        <v>20</v>
      </c>
      <c r="AO181" s="113">
        <f t="shared" si="106"/>
        <v>25</v>
      </c>
      <c r="AP181" s="113">
        <f t="shared" si="107"/>
        <v>80</v>
      </c>
      <c r="AQ181" s="113">
        <f t="shared" si="108"/>
        <v>3</v>
      </c>
      <c r="AR181" s="113" t="str">
        <f t="shared" si="109"/>
        <v>Y</v>
      </c>
      <c r="AS181" s="113">
        <f t="shared" si="110"/>
        <v>18</v>
      </c>
      <c r="AT181" s="113">
        <f t="shared" si="111"/>
        <v>25</v>
      </c>
      <c r="AU181" s="113">
        <f t="shared" si="112"/>
        <v>72</v>
      </c>
      <c r="AV181" s="113">
        <f t="shared" si="113"/>
        <v>3</v>
      </c>
      <c r="AW181" s="113" t="str">
        <f t="shared" si="114"/>
        <v>Y</v>
      </c>
      <c r="AX181" s="113">
        <f t="shared" si="115"/>
        <v>21</v>
      </c>
      <c r="AY181" s="113">
        <f t="shared" si="116"/>
        <v>25</v>
      </c>
      <c r="AZ181" s="113">
        <f t="shared" si="117"/>
        <v>84</v>
      </c>
      <c r="BA181" s="113">
        <f t="shared" si="118"/>
        <v>3</v>
      </c>
      <c r="BB181" s="113" t="str">
        <f t="shared" si="119"/>
        <v>Y</v>
      </c>
      <c r="BC181" s="113">
        <f t="shared" si="120"/>
        <v>25</v>
      </c>
      <c r="BD181" s="113">
        <f t="shared" si="121"/>
        <v>25</v>
      </c>
      <c r="BE181" s="113">
        <f t="shared" si="122"/>
        <v>100</v>
      </c>
      <c r="BF181" s="113">
        <f t="shared" si="123"/>
        <v>3</v>
      </c>
      <c r="BG181" s="113" t="str">
        <f t="shared" si="124"/>
        <v>Y</v>
      </c>
    </row>
    <row r="182" spans="1:59" s="70" customFormat="1" x14ac:dyDescent="0.25">
      <c r="A182" s="233">
        <v>167</v>
      </c>
      <c r="B182" s="215">
        <v>2200820100164</v>
      </c>
      <c r="C182" s="227" t="s">
        <v>281</v>
      </c>
      <c r="D182" s="95">
        <v>5</v>
      </c>
      <c r="E182" s="95">
        <v>5</v>
      </c>
      <c r="F182" s="95">
        <v>5</v>
      </c>
      <c r="G182" s="95">
        <v>5</v>
      </c>
      <c r="H182" s="95">
        <v>5</v>
      </c>
      <c r="J182" s="95">
        <v>5</v>
      </c>
      <c r="K182" s="95">
        <v>5</v>
      </c>
      <c r="L182" s="95">
        <v>4</v>
      </c>
      <c r="M182" s="95">
        <v>5</v>
      </c>
      <c r="N182" s="95">
        <v>5</v>
      </c>
      <c r="P182" s="95">
        <v>5</v>
      </c>
      <c r="Q182" s="95">
        <v>5</v>
      </c>
      <c r="R182" s="95">
        <v>4</v>
      </c>
      <c r="S182" s="95">
        <v>5</v>
      </c>
      <c r="T182" s="95">
        <v>5</v>
      </c>
      <c r="V182" s="95">
        <v>5</v>
      </c>
      <c r="W182" s="95">
        <v>5</v>
      </c>
      <c r="X182" s="95">
        <v>4</v>
      </c>
      <c r="Y182" s="95">
        <v>5</v>
      </c>
      <c r="Z182" s="95">
        <v>5</v>
      </c>
      <c r="AB182" s="95">
        <v>5</v>
      </c>
      <c r="AC182" s="95">
        <v>5</v>
      </c>
      <c r="AD182" s="95">
        <v>4</v>
      </c>
      <c r="AE182" s="95">
        <v>5</v>
      </c>
      <c r="AF182" s="95">
        <v>5</v>
      </c>
      <c r="AI182" s="113">
        <f t="shared" si="100"/>
        <v>25</v>
      </c>
      <c r="AJ182" s="113">
        <f t="shared" si="101"/>
        <v>25</v>
      </c>
      <c r="AK182" s="113">
        <f t="shared" si="102"/>
        <v>100</v>
      </c>
      <c r="AL182" s="113">
        <f t="shared" si="103"/>
        <v>3</v>
      </c>
      <c r="AM182" s="113" t="str">
        <f t="shared" si="104"/>
        <v>Y</v>
      </c>
      <c r="AN182" s="113">
        <f t="shared" si="105"/>
        <v>25</v>
      </c>
      <c r="AO182" s="113">
        <f t="shared" si="106"/>
        <v>25</v>
      </c>
      <c r="AP182" s="113">
        <f t="shared" si="107"/>
        <v>100</v>
      </c>
      <c r="AQ182" s="113">
        <f t="shared" si="108"/>
        <v>3</v>
      </c>
      <c r="AR182" s="113" t="str">
        <f t="shared" si="109"/>
        <v>Y</v>
      </c>
      <c r="AS182" s="113">
        <f t="shared" si="110"/>
        <v>21</v>
      </c>
      <c r="AT182" s="113">
        <f t="shared" si="111"/>
        <v>25</v>
      </c>
      <c r="AU182" s="113">
        <f t="shared" si="112"/>
        <v>84</v>
      </c>
      <c r="AV182" s="113">
        <f t="shared" si="113"/>
        <v>3</v>
      </c>
      <c r="AW182" s="113" t="str">
        <f t="shared" si="114"/>
        <v>Y</v>
      </c>
      <c r="AX182" s="113">
        <f t="shared" si="115"/>
        <v>25</v>
      </c>
      <c r="AY182" s="113">
        <f t="shared" si="116"/>
        <v>25</v>
      </c>
      <c r="AZ182" s="113">
        <f t="shared" si="117"/>
        <v>100</v>
      </c>
      <c r="BA182" s="113">
        <f t="shared" si="118"/>
        <v>3</v>
      </c>
      <c r="BB182" s="113" t="str">
        <f t="shared" si="119"/>
        <v>Y</v>
      </c>
      <c r="BC182" s="113">
        <f t="shared" si="120"/>
        <v>25</v>
      </c>
      <c r="BD182" s="113">
        <f t="shared" si="121"/>
        <v>25</v>
      </c>
      <c r="BE182" s="113">
        <f t="shared" si="122"/>
        <v>100</v>
      </c>
      <c r="BF182" s="113">
        <f t="shared" si="123"/>
        <v>3</v>
      </c>
      <c r="BG182" s="113" t="str">
        <f t="shared" si="124"/>
        <v>Y</v>
      </c>
    </row>
    <row r="183" spans="1:59" s="70" customFormat="1" x14ac:dyDescent="0.25">
      <c r="A183" s="233">
        <v>168</v>
      </c>
      <c r="B183" s="215">
        <v>2200820100165</v>
      </c>
      <c r="C183" s="227" t="s">
        <v>282</v>
      </c>
      <c r="D183" s="95">
        <v>5</v>
      </c>
      <c r="E183" s="95">
        <v>5</v>
      </c>
      <c r="F183" s="95">
        <v>5</v>
      </c>
      <c r="G183" s="95">
        <v>5</v>
      </c>
      <c r="H183" s="95">
        <v>5</v>
      </c>
      <c r="J183" s="95">
        <v>5</v>
      </c>
      <c r="K183" s="95">
        <v>5</v>
      </c>
      <c r="L183" s="95">
        <v>5</v>
      </c>
      <c r="M183" s="95">
        <v>5</v>
      </c>
      <c r="N183" s="95">
        <v>5</v>
      </c>
      <c r="P183" s="95">
        <v>5</v>
      </c>
      <c r="Q183" s="95">
        <v>5</v>
      </c>
      <c r="R183" s="95">
        <v>5</v>
      </c>
      <c r="S183" s="95">
        <v>5</v>
      </c>
      <c r="T183" s="95">
        <v>5</v>
      </c>
      <c r="V183" s="95">
        <v>5</v>
      </c>
      <c r="W183" s="95">
        <v>5</v>
      </c>
      <c r="X183" s="95">
        <v>5</v>
      </c>
      <c r="Y183" s="95">
        <v>5</v>
      </c>
      <c r="Z183" s="95">
        <v>5</v>
      </c>
      <c r="AB183" s="95">
        <v>5</v>
      </c>
      <c r="AC183" s="95">
        <v>5</v>
      </c>
      <c r="AD183" s="95">
        <v>5</v>
      </c>
      <c r="AE183" s="95">
        <v>5</v>
      </c>
      <c r="AF183" s="95">
        <v>5</v>
      </c>
      <c r="AI183" s="113">
        <f t="shared" si="100"/>
        <v>25</v>
      </c>
      <c r="AJ183" s="113">
        <f t="shared" si="101"/>
        <v>25</v>
      </c>
      <c r="AK183" s="113">
        <f t="shared" si="102"/>
        <v>100</v>
      </c>
      <c r="AL183" s="113">
        <f t="shared" si="103"/>
        <v>3</v>
      </c>
      <c r="AM183" s="113" t="str">
        <f t="shared" si="104"/>
        <v>Y</v>
      </c>
      <c r="AN183" s="113">
        <f t="shared" si="105"/>
        <v>25</v>
      </c>
      <c r="AO183" s="113">
        <f t="shared" si="106"/>
        <v>25</v>
      </c>
      <c r="AP183" s="113">
        <f t="shared" si="107"/>
        <v>100</v>
      </c>
      <c r="AQ183" s="113">
        <f t="shared" si="108"/>
        <v>3</v>
      </c>
      <c r="AR183" s="113" t="str">
        <f t="shared" si="109"/>
        <v>Y</v>
      </c>
      <c r="AS183" s="113">
        <f t="shared" si="110"/>
        <v>25</v>
      </c>
      <c r="AT183" s="113">
        <f t="shared" si="111"/>
        <v>25</v>
      </c>
      <c r="AU183" s="113">
        <f t="shared" si="112"/>
        <v>100</v>
      </c>
      <c r="AV183" s="113">
        <f t="shared" si="113"/>
        <v>3</v>
      </c>
      <c r="AW183" s="113" t="str">
        <f t="shared" si="114"/>
        <v>Y</v>
      </c>
      <c r="AX183" s="113">
        <f t="shared" si="115"/>
        <v>25</v>
      </c>
      <c r="AY183" s="113">
        <f t="shared" si="116"/>
        <v>25</v>
      </c>
      <c r="AZ183" s="113">
        <f t="shared" si="117"/>
        <v>100</v>
      </c>
      <c r="BA183" s="113">
        <f t="shared" si="118"/>
        <v>3</v>
      </c>
      <c r="BB183" s="113" t="str">
        <f t="shared" si="119"/>
        <v>Y</v>
      </c>
      <c r="BC183" s="113">
        <f t="shared" si="120"/>
        <v>25</v>
      </c>
      <c r="BD183" s="113">
        <f t="shared" si="121"/>
        <v>25</v>
      </c>
      <c r="BE183" s="113">
        <f t="shared" si="122"/>
        <v>100</v>
      </c>
      <c r="BF183" s="113">
        <f t="shared" si="123"/>
        <v>3</v>
      </c>
      <c r="BG183" s="113" t="str">
        <f t="shared" si="124"/>
        <v>Y</v>
      </c>
    </row>
    <row r="184" spans="1:59" s="70" customFormat="1" x14ac:dyDescent="0.25">
      <c r="A184" s="233">
        <v>169</v>
      </c>
      <c r="B184" s="215">
        <v>2200820100166</v>
      </c>
      <c r="C184" s="227" t="s">
        <v>283</v>
      </c>
      <c r="D184" s="95">
        <v>5</v>
      </c>
      <c r="E184" s="95">
        <v>5</v>
      </c>
      <c r="F184" s="95">
        <v>5</v>
      </c>
      <c r="G184" s="95">
        <v>5</v>
      </c>
      <c r="H184" s="95">
        <v>5</v>
      </c>
      <c r="J184" s="95">
        <v>5</v>
      </c>
      <c r="K184" s="95">
        <v>5</v>
      </c>
      <c r="L184" s="95">
        <v>5</v>
      </c>
      <c r="M184" s="95">
        <v>5</v>
      </c>
      <c r="N184" s="95">
        <v>5</v>
      </c>
      <c r="P184" s="95">
        <v>5</v>
      </c>
      <c r="Q184" s="95">
        <v>5</v>
      </c>
      <c r="R184" s="95">
        <v>3</v>
      </c>
      <c r="S184" s="95">
        <v>5</v>
      </c>
      <c r="T184" s="95">
        <v>5</v>
      </c>
      <c r="V184" s="95">
        <v>5</v>
      </c>
      <c r="W184" s="95">
        <v>5</v>
      </c>
      <c r="X184" s="95">
        <v>5</v>
      </c>
      <c r="Y184" s="95">
        <v>5</v>
      </c>
      <c r="Z184" s="95">
        <v>5</v>
      </c>
      <c r="AB184" s="95">
        <v>5</v>
      </c>
      <c r="AC184" s="95">
        <v>5</v>
      </c>
      <c r="AD184" s="95">
        <v>5</v>
      </c>
      <c r="AE184" s="95">
        <v>5</v>
      </c>
      <c r="AF184" s="95">
        <v>5</v>
      </c>
      <c r="AI184" s="113">
        <f t="shared" si="100"/>
        <v>25</v>
      </c>
      <c r="AJ184" s="113">
        <f t="shared" si="101"/>
        <v>25</v>
      </c>
      <c r="AK184" s="113">
        <f t="shared" si="102"/>
        <v>100</v>
      </c>
      <c r="AL184" s="113">
        <f t="shared" si="103"/>
        <v>3</v>
      </c>
      <c r="AM184" s="113" t="str">
        <f t="shared" si="104"/>
        <v>Y</v>
      </c>
      <c r="AN184" s="113">
        <f t="shared" si="105"/>
        <v>25</v>
      </c>
      <c r="AO184" s="113">
        <f t="shared" si="106"/>
        <v>25</v>
      </c>
      <c r="AP184" s="113">
        <f t="shared" si="107"/>
        <v>100</v>
      </c>
      <c r="AQ184" s="113">
        <f t="shared" si="108"/>
        <v>3</v>
      </c>
      <c r="AR184" s="113" t="str">
        <f t="shared" si="109"/>
        <v>Y</v>
      </c>
      <c r="AS184" s="113">
        <f t="shared" si="110"/>
        <v>23</v>
      </c>
      <c r="AT184" s="113">
        <f t="shared" si="111"/>
        <v>25</v>
      </c>
      <c r="AU184" s="113">
        <f t="shared" si="112"/>
        <v>92</v>
      </c>
      <c r="AV184" s="113">
        <f t="shared" si="113"/>
        <v>3</v>
      </c>
      <c r="AW184" s="113" t="str">
        <f t="shared" si="114"/>
        <v>Y</v>
      </c>
      <c r="AX184" s="113">
        <f t="shared" si="115"/>
        <v>25</v>
      </c>
      <c r="AY184" s="113">
        <f t="shared" si="116"/>
        <v>25</v>
      </c>
      <c r="AZ184" s="113">
        <f t="shared" si="117"/>
        <v>100</v>
      </c>
      <c r="BA184" s="113">
        <f t="shared" si="118"/>
        <v>3</v>
      </c>
      <c r="BB184" s="113" t="str">
        <f t="shared" si="119"/>
        <v>Y</v>
      </c>
      <c r="BC184" s="113">
        <f t="shared" si="120"/>
        <v>25</v>
      </c>
      <c r="BD184" s="113">
        <f t="shared" si="121"/>
        <v>25</v>
      </c>
      <c r="BE184" s="113">
        <f t="shared" si="122"/>
        <v>100</v>
      </c>
      <c r="BF184" s="113">
        <f t="shared" si="123"/>
        <v>3</v>
      </c>
      <c r="BG184" s="113" t="str">
        <f t="shared" si="124"/>
        <v>Y</v>
      </c>
    </row>
    <row r="185" spans="1:59" s="70" customFormat="1" x14ac:dyDescent="0.25">
      <c r="A185" s="233">
        <v>170</v>
      </c>
      <c r="B185" s="215">
        <v>2200820100167</v>
      </c>
      <c r="C185" s="227" t="s">
        <v>284</v>
      </c>
      <c r="D185" s="95">
        <v>5</v>
      </c>
      <c r="E185" s="95">
        <v>5</v>
      </c>
      <c r="F185" s="95">
        <v>4</v>
      </c>
      <c r="G185" s="95">
        <v>5</v>
      </c>
      <c r="H185" s="95">
        <v>5</v>
      </c>
      <c r="J185" s="95">
        <v>5</v>
      </c>
      <c r="K185" s="95">
        <v>5</v>
      </c>
      <c r="L185" s="95">
        <v>4</v>
      </c>
      <c r="M185" s="95">
        <v>5</v>
      </c>
      <c r="N185" s="95">
        <v>5</v>
      </c>
      <c r="P185" s="95">
        <v>5</v>
      </c>
      <c r="Q185" s="95">
        <v>5</v>
      </c>
      <c r="R185" s="95">
        <v>5</v>
      </c>
      <c r="S185" s="95">
        <v>5</v>
      </c>
      <c r="T185" s="95">
        <v>5</v>
      </c>
      <c r="V185" s="95">
        <v>5</v>
      </c>
      <c r="W185" s="95">
        <v>5</v>
      </c>
      <c r="X185" s="95">
        <v>3</v>
      </c>
      <c r="Y185" s="95">
        <v>5</v>
      </c>
      <c r="Z185" s="95">
        <v>5</v>
      </c>
      <c r="AB185" s="95">
        <v>5</v>
      </c>
      <c r="AC185" s="95">
        <v>5</v>
      </c>
      <c r="AD185" s="95">
        <v>3</v>
      </c>
      <c r="AE185" s="95">
        <v>5</v>
      </c>
      <c r="AF185" s="95">
        <v>5</v>
      </c>
      <c r="AI185" s="113">
        <f t="shared" si="100"/>
        <v>25</v>
      </c>
      <c r="AJ185" s="113">
        <f t="shared" si="101"/>
        <v>25</v>
      </c>
      <c r="AK185" s="113">
        <f t="shared" si="102"/>
        <v>100</v>
      </c>
      <c r="AL185" s="113">
        <f t="shared" si="103"/>
        <v>3</v>
      </c>
      <c r="AM185" s="113" t="str">
        <f t="shared" si="104"/>
        <v>Y</v>
      </c>
      <c r="AN185" s="113">
        <f t="shared" si="105"/>
        <v>25</v>
      </c>
      <c r="AO185" s="113">
        <f t="shared" si="106"/>
        <v>25</v>
      </c>
      <c r="AP185" s="113">
        <f t="shared" si="107"/>
        <v>100</v>
      </c>
      <c r="AQ185" s="113">
        <f t="shared" si="108"/>
        <v>3</v>
      </c>
      <c r="AR185" s="113" t="str">
        <f t="shared" si="109"/>
        <v>Y</v>
      </c>
      <c r="AS185" s="113">
        <f t="shared" si="110"/>
        <v>19</v>
      </c>
      <c r="AT185" s="113">
        <f t="shared" si="111"/>
        <v>25</v>
      </c>
      <c r="AU185" s="113">
        <f t="shared" si="112"/>
        <v>76</v>
      </c>
      <c r="AV185" s="113">
        <f t="shared" si="113"/>
        <v>3</v>
      </c>
      <c r="AW185" s="113" t="str">
        <f t="shared" si="114"/>
        <v>Y</v>
      </c>
      <c r="AX185" s="113">
        <f t="shared" si="115"/>
        <v>25</v>
      </c>
      <c r="AY185" s="113">
        <f t="shared" si="116"/>
        <v>25</v>
      </c>
      <c r="AZ185" s="113">
        <f t="shared" si="117"/>
        <v>100</v>
      </c>
      <c r="BA185" s="113">
        <f t="shared" si="118"/>
        <v>3</v>
      </c>
      <c r="BB185" s="113" t="str">
        <f t="shared" si="119"/>
        <v>Y</v>
      </c>
      <c r="BC185" s="113">
        <f t="shared" si="120"/>
        <v>25</v>
      </c>
      <c r="BD185" s="113">
        <f t="shared" si="121"/>
        <v>25</v>
      </c>
      <c r="BE185" s="113">
        <f t="shared" si="122"/>
        <v>100</v>
      </c>
      <c r="BF185" s="113">
        <f t="shared" si="123"/>
        <v>3</v>
      </c>
      <c r="BG185" s="113" t="str">
        <f t="shared" si="124"/>
        <v>Y</v>
      </c>
    </row>
    <row r="186" spans="1:59" s="70" customFormat="1" x14ac:dyDescent="0.25">
      <c r="A186" s="233">
        <v>171</v>
      </c>
      <c r="B186" s="215">
        <v>2200820100168</v>
      </c>
      <c r="C186" s="227" t="s">
        <v>285</v>
      </c>
      <c r="D186" s="95">
        <v>5</v>
      </c>
      <c r="E186" s="95">
        <v>5</v>
      </c>
      <c r="F186" s="95">
        <v>4</v>
      </c>
      <c r="G186" s="95">
        <v>5</v>
      </c>
      <c r="H186" s="95">
        <v>5</v>
      </c>
      <c r="J186" s="95">
        <v>5</v>
      </c>
      <c r="K186" s="95">
        <v>5</v>
      </c>
      <c r="L186" s="95">
        <v>5</v>
      </c>
      <c r="M186" s="95">
        <v>5</v>
      </c>
      <c r="N186" s="95">
        <v>5</v>
      </c>
      <c r="P186" s="95">
        <v>5</v>
      </c>
      <c r="Q186" s="95">
        <v>5</v>
      </c>
      <c r="R186" s="95">
        <v>4</v>
      </c>
      <c r="S186" s="95">
        <v>5</v>
      </c>
      <c r="T186" s="95">
        <v>5</v>
      </c>
      <c r="V186" s="95">
        <v>5</v>
      </c>
      <c r="W186" s="95">
        <v>3</v>
      </c>
      <c r="X186" s="95">
        <v>4</v>
      </c>
      <c r="Y186" s="95">
        <v>5</v>
      </c>
      <c r="Z186" s="95">
        <v>5</v>
      </c>
      <c r="AB186" s="95">
        <v>5</v>
      </c>
      <c r="AC186" s="95">
        <v>5</v>
      </c>
      <c r="AD186" s="95">
        <v>5</v>
      </c>
      <c r="AE186" s="95">
        <v>4</v>
      </c>
      <c r="AF186" s="95">
        <v>5</v>
      </c>
      <c r="AI186" s="113">
        <f t="shared" ref="AI186:AI208" si="125">SUMIFS(D186:AF186,$D$13:$AF$13,"=CO1")</f>
        <v>25</v>
      </c>
      <c r="AJ186" s="113">
        <f t="shared" ref="AJ186:AJ208" si="126">(SUMIFS($D$15:$AF$15,$D$13:$AF$13,"=CO1")-SUMIFS($D$15:$AF$15,$D$13:$AF$13,"=CO1",D186:AF186,""))</f>
        <v>25</v>
      </c>
      <c r="AK186" s="113">
        <f t="shared" ref="AK186:AK208" si="127">IF(AJ186,ROUND((AI186/AJ186)*100,2),"")</f>
        <v>100</v>
      </c>
      <c r="AL186" s="113">
        <f t="shared" ref="AL186:AL208" si="128">IF(AK186&gt;=60,3,IF(AK186&gt;=40,2,1))</f>
        <v>3</v>
      </c>
      <c r="AM186" s="113" t="str">
        <f t="shared" ref="AM186:AM208" si="129">IF(AL186=3,"Y","N")</f>
        <v>Y</v>
      </c>
      <c r="AN186" s="113">
        <f t="shared" ref="AN186:AN208" si="130">SUMIFS(D186:AF186,$D$13:$AF$13,"=CO2")</f>
        <v>23</v>
      </c>
      <c r="AO186" s="113">
        <f t="shared" ref="AO186:AO208" si="131">(SUMIFS($D$15:$AF$15,$D$13:$AF$13,"=CO2")-SUMIFS($D$15:$AF$15,$D$13:$AF$13,"=CO2",D186:AF186,""))</f>
        <v>25</v>
      </c>
      <c r="AP186" s="113">
        <f t="shared" ref="AP186:AP208" si="132">IF(AO186,ROUND((AN186/AO186)*100,2),"")</f>
        <v>92</v>
      </c>
      <c r="AQ186" s="113">
        <f t="shared" ref="AQ186:AQ208" si="133">IF(AP186&gt;=60,3,IF(AP186&gt;=40,2,1))</f>
        <v>3</v>
      </c>
      <c r="AR186" s="113" t="str">
        <f t="shared" ref="AR186:AR208" si="134">IF(AQ186=3,"Y","N")</f>
        <v>Y</v>
      </c>
      <c r="AS186" s="113">
        <f t="shared" ref="AS186:AS208" si="135">SUMIFS(D186:AF186,$D$13:$AF$13,"=CO3")</f>
        <v>22</v>
      </c>
      <c r="AT186" s="113">
        <f t="shared" ref="AT186:AT208" si="136">(SUMIFS($D$15:$AF$15,$D$13:$AF$13,"=CO3")-SUMIFS($D$15:$AF$15,$D$13:$AF$13,"=CO3",D186:AF186,""))</f>
        <v>25</v>
      </c>
      <c r="AU186" s="113">
        <f t="shared" ref="AU186:AU208" si="137">IF(AT186,ROUND((AS186/AT186)*100,2),"")</f>
        <v>88</v>
      </c>
      <c r="AV186" s="113">
        <f t="shared" ref="AV186:AV208" si="138">IF(AU186&gt;=60,3,IF(AU186&gt;=40,2,1))</f>
        <v>3</v>
      </c>
      <c r="AW186" s="113" t="str">
        <f t="shared" ref="AW186:AW208" si="139">IF(AV186=3,"Y","N")</f>
        <v>Y</v>
      </c>
      <c r="AX186" s="113">
        <f t="shared" ref="AX186:AX208" si="140">SUMIFS(D186:AF186,$D$13:$AF$13,"=CO4")</f>
        <v>24</v>
      </c>
      <c r="AY186" s="113">
        <f t="shared" ref="AY186:AY208" si="141">(SUMIFS($D$15:$AF$15,$D$13:$AF$13,"=CO4")-SUMIFS($D$15:$AF$15,$D$13:$AF$13,"=CO4",D186:AF186,""))</f>
        <v>25</v>
      </c>
      <c r="AZ186" s="113">
        <f t="shared" ref="AZ186:AZ208" si="142">IF(AY186,ROUND((AX186/AY186)*100,2),"")</f>
        <v>96</v>
      </c>
      <c r="BA186" s="113">
        <f t="shared" ref="BA186:BA208" si="143">IF(AZ186&gt;=60,3,IF(AZ186&gt;=40,2,1))</f>
        <v>3</v>
      </c>
      <c r="BB186" s="113" t="str">
        <f t="shared" ref="BB186:BB208" si="144">IF(BA186=3,"Y","N")</f>
        <v>Y</v>
      </c>
      <c r="BC186" s="113">
        <f t="shared" ref="BC186:BC208" si="145">SUMIFS(D186:AF186,$D$13:$AF$13,"=CO5")</f>
        <v>25</v>
      </c>
      <c r="BD186" s="113">
        <f t="shared" ref="BD186:BD208" si="146">(SUMIFS($D$15:$AF$15,$D$13:$AF$13,"=CO5")-SUMIFS($D$15:$AF$15,$D$13:$AF$13,"=CO5",D186:AF186,""))</f>
        <v>25</v>
      </c>
      <c r="BE186" s="113">
        <f t="shared" ref="BE186:BE208" si="147">IF(BD186,ROUND((BC186/BD186)*100,2),"")</f>
        <v>100</v>
      </c>
      <c r="BF186" s="113">
        <f t="shared" ref="BF186:BF208" si="148">IF(BE186&gt;=60,3,IF(BE186&gt;=40,2,1))</f>
        <v>3</v>
      </c>
      <c r="BG186" s="113" t="str">
        <f t="shared" ref="BG186:BG208" si="149">IF(BF186=3,"Y","N")</f>
        <v>Y</v>
      </c>
    </row>
    <row r="187" spans="1:59" s="70" customFormat="1" x14ac:dyDescent="0.25">
      <c r="A187" s="233">
        <v>172</v>
      </c>
      <c r="B187" s="228">
        <v>2200820100169</v>
      </c>
      <c r="C187" s="229" t="s">
        <v>286</v>
      </c>
      <c r="D187" s="95">
        <v>5</v>
      </c>
      <c r="E187" s="95">
        <v>4</v>
      </c>
      <c r="F187" s="95">
        <v>3</v>
      </c>
      <c r="G187" s="95">
        <v>2</v>
      </c>
      <c r="H187" s="95">
        <v>5</v>
      </c>
      <c r="J187" s="95">
        <v>5</v>
      </c>
      <c r="K187" s="95">
        <v>5</v>
      </c>
      <c r="L187" s="95">
        <v>5</v>
      </c>
      <c r="M187" s="95">
        <v>5</v>
      </c>
      <c r="N187" s="95">
        <v>5</v>
      </c>
      <c r="P187" s="95">
        <v>5</v>
      </c>
      <c r="Q187" s="95">
        <v>5</v>
      </c>
      <c r="R187" s="95">
        <v>5</v>
      </c>
      <c r="S187" s="95">
        <v>5</v>
      </c>
      <c r="T187" s="95">
        <v>5</v>
      </c>
      <c r="V187" s="95">
        <v>5</v>
      </c>
      <c r="W187" s="95">
        <v>5</v>
      </c>
      <c r="X187" s="95">
        <v>4</v>
      </c>
      <c r="Y187" s="95">
        <v>5</v>
      </c>
      <c r="Z187" s="95">
        <v>5</v>
      </c>
      <c r="AB187" s="95">
        <v>5</v>
      </c>
      <c r="AC187" s="95">
        <v>5</v>
      </c>
      <c r="AD187" s="95">
        <v>5</v>
      </c>
      <c r="AE187" s="95">
        <v>5</v>
      </c>
      <c r="AF187" s="95">
        <v>5</v>
      </c>
      <c r="AI187" s="113">
        <f t="shared" si="125"/>
        <v>25</v>
      </c>
      <c r="AJ187" s="113">
        <f t="shared" si="126"/>
        <v>25</v>
      </c>
      <c r="AK187" s="113">
        <f t="shared" si="127"/>
        <v>100</v>
      </c>
      <c r="AL187" s="113">
        <f t="shared" si="128"/>
        <v>3</v>
      </c>
      <c r="AM187" s="113" t="str">
        <f t="shared" si="129"/>
        <v>Y</v>
      </c>
      <c r="AN187" s="113">
        <f t="shared" si="130"/>
        <v>24</v>
      </c>
      <c r="AO187" s="113">
        <f t="shared" si="131"/>
        <v>25</v>
      </c>
      <c r="AP187" s="113">
        <f t="shared" si="132"/>
        <v>96</v>
      </c>
      <c r="AQ187" s="113">
        <f t="shared" si="133"/>
        <v>3</v>
      </c>
      <c r="AR187" s="113" t="str">
        <f t="shared" si="134"/>
        <v>Y</v>
      </c>
      <c r="AS187" s="113">
        <f t="shared" si="135"/>
        <v>22</v>
      </c>
      <c r="AT187" s="113">
        <f t="shared" si="136"/>
        <v>25</v>
      </c>
      <c r="AU187" s="113">
        <f t="shared" si="137"/>
        <v>88</v>
      </c>
      <c r="AV187" s="113">
        <f t="shared" si="138"/>
        <v>3</v>
      </c>
      <c r="AW187" s="113" t="str">
        <f t="shared" si="139"/>
        <v>Y</v>
      </c>
      <c r="AX187" s="113">
        <f t="shared" si="140"/>
        <v>22</v>
      </c>
      <c r="AY187" s="113">
        <f t="shared" si="141"/>
        <v>25</v>
      </c>
      <c r="AZ187" s="113">
        <f t="shared" si="142"/>
        <v>88</v>
      </c>
      <c r="BA187" s="113">
        <f t="shared" si="143"/>
        <v>3</v>
      </c>
      <c r="BB187" s="113" t="str">
        <f t="shared" si="144"/>
        <v>Y</v>
      </c>
      <c r="BC187" s="113">
        <f t="shared" si="145"/>
        <v>25</v>
      </c>
      <c r="BD187" s="113">
        <f t="shared" si="146"/>
        <v>25</v>
      </c>
      <c r="BE187" s="113">
        <f t="shared" si="147"/>
        <v>100</v>
      </c>
      <c r="BF187" s="113">
        <f t="shared" si="148"/>
        <v>3</v>
      </c>
      <c r="BG187" s="113" t="str">
        <f t="shared" si="149"/>
        <v>Y</v>
      </c>
    </row>
    <row r="188" spans="1:59" s="70" customFormat="1" x14ac:dyDescent="0.25">
      <c r="A188" s="233">
        <v>173</v>
      </c>
      <c r="B188" s="232">
        <v>2200820100170</v>
      </c>
      <c r="C188" s="227" t="s">
        <v>287</v>
      </c>
      <c r="D188" s="95">
        <v>5</v>
      </c>
      <c r="E188" s="95">
        <v>5</v>
      </c>
      <c r="F188" s="95">
        <v>4</v>
      </c>
      <c r="G188" s="95">
        <v>5</v>
      </c>
      <c r="H188" s="95">
        <v>5</v>
      </c>
      <c r="J188" s="95">
        <v>5</v>
      </c>
      <c r="K188" s="95">
        <v>5</v>
      </c>
      <c r="L188" s="95">
        <v>2</v>
      </c>
      <c r="M188" s="95">
        <v>5</v>
      </c>
      <c r="N188" s="95">
        <v>5</v>
      </c>
      <c r="P188" s="95">
        <v>5</v>
      </c>
      <c r="Q188" s="95">
        <v>5</v>
      </c>
      <c r="R188" s="95">
        <v>5</v>
      </c>
      <c r="S188" s="95">
        <v>5</v>
      </c>
      <c r="T188" s="95">
        <v>5</v>
      </c>
      <c r="V188" s="95">
        <v>5</v>
      </c>
      <c r="W188" s="95">
        <v>5</v>
      </c>
      <c r="X188" s="95">
        <v>5</v>
      </c>
      <c r="Y188" s="95">
        <v>5</v>
      </c>
      <c r="Z188" s="95">
        <v>5</v>
      </c>
      <c r="AB188" s="95">
        <v>5</v>
      </c>
      <c r="AC188" s="95">
        <v>5</v>
      </c>
      <c r="AD188" s="95">
        <v>5</v>
      </c>
      <c r="AE188" s="95">
        <v>5</v>
      </c>
      <c r="AF188" s="95">
        <v>5</v>
      </c>
      <c r="AI188" s="113">
        <f t="shared" si="125"/>
        <v>25</v>
      </c>
      <c r="AJ188" s="113">
        <f t="shared" si="126"/>
        <v>25</v>
      </c>
      <c r="AK188" s="113">
        <f t="shared" si="127"/>
        <v>100</v>
      </c>
      <c r="AL188" s="113">
        <f t="shared" si="128"/>
        <v>3</v>
      </c>
      <c r="AM188" s="113" t="str">
        <f t="shared" si="129"/>
        <v>Y</v>
      </c>
      <c r="AN188" s="113">
        <f t="shared" si="130"/>
        <v>25</v>
      </c>
      <c r="AO188" s="113">
        <f t="shared" si="131"/>
        <v>25</v>
      </c>
      <c r="AP188" s="113">
        <f t="shared" si="132"/>
        <v>100</v>
      </c>
      <c r="AQ188" s="113">
        <f t="shared" si="133"/>
        <v>3</v>
      </c>
      <c r="AR188" s="113" t="str">
        <f t="shared" si="134"/>
        <v>Y</v>
      </c>
      <c r="AS188" s="113">
        <f t="shared" si="135"/>
        <v>21</v>
      </c>
      <c r="AT188" s="113">
        <f t="shared" si="136"/>
        <v>25</v>
      </c>
      <c r="AU188" s="113">
        <f t="shared" si="137"/>
        <v>84</v>
      </c>
      <c r="AV188" s="113">
        <f t="shared" si="138"/>
        <v>3</v>
      </c>
      <c r="AW188" s="113" t="str">
        <f t="shared" si="139"/>
        <v>Y</v>
      </c>
      <c r="AX188" s="113">
        <f t="shared" si="140"/>
        <v>25</v>
      </c>
      <c r="AY188" s="113">
        <f t="shared" si="141"/>
        <v>25</v>
      </c>
      <c r="AZ188" s="113">
        <f t="shared" si="142"/>
        <v>100</v>
      </c>
      <c r="BA188" s="113">
        <f t="shared" si="143"/>
        <v>3</v>
      </c>
      <c r="BB188" s="113" t="str">
        <f t="shared" si="144"/>
        <v>Y</v>
      </c>
      <c r="BC188" s="113">
        <f t="shared" si="145"/>
        <v>25</v>
      </c>
      <c r="BD188" s="113">
        <f t="shared" si="146"/>
        <v>25</v>
      </c>
      <c r="BE188" s="113">
        <f t="shared" si="147"/>
        <v>100</v>
      </c>
      <c r="BF188" s="113">
        <f t="shared" si="148"/>
        <v>3</v>
      </c>
      <c r="BG188" s="113" t="str">
        <f t="shared" si="149"/>
        <v>Y</v>
      </c>
    </row>
    <row r="189" spans="1:59" s="70" customFormat="1" x14ac:dyDescent="0.25">
      <c r="A189" s="233">
        <v>174</v>
      </c>
      <c r="B189" s="232">
        <v>2200820100171</v>
      </c>
      <c r="C189" s="227" t="s">
        <v>288</v>
      </c>
      <c r="D189" s="95">
        <v>5</v>
      </c>
      <c r="E189" s="95">
        <v>5</v>
      </c>
      <c r="F189" s="95">
        <v>5</v>
      </c>
      <c r="G189" s="95">
        <v>5</v>
      </c>
      <c r="H189" s="95">
        <v>5</v>
      </c>
      <c r="J189" s="95">
        <v>5</v>
      </c>
      <c r="K189" s="95">
        <v>5</v>
      </c>
      <c r="L189" s="95">
        <v>5</v>
      </c>
      <c r="M189" s="95">
        <v>5</v>
      </c>
      <c r="N189" s="95">
        <v>5</v>
      </c>
      <c r="P189" s="95">
        <v>5</v>
      </c>
      <c r="Q189" s="95">
        <v>5</v>
      </c>
      <c r="R189" s="95">
        <v>5</v>
      </c>
      <c r="S189" s="95">
        <v>5</v>
      </c>
      <c r="T189" s="95">
        <v>5</v>
      </c>
      <c r="V189" s="95">
        <v>5</v>
      </c>
      <c r="W189" s="95">
        <v>5</v>
      </c>
      <c r="X189" s="95">
        <v>5</v>
      </c>
      <c r="Y189" s="95">
        <v>5</v>
      </c>
      <c r="Z189" s="95">
        <v>5</v>
      </c>
      <c r="AB189" s="95">
        <v>5</v>
      </c>
      <c r="AC189" s="95">
        <v>3</v>
      </c>
      <c r="AD189" s="95">
        <v>5</v>
      </c>
      <c r="AE189" s="95">
        <v>5</v>
      </c>
      <c r="AF189" s="95">
        <v>5</v>
      </c>
      <c r="AI189" s="113">
        <f t="shared" si="125"/>
        <v>25</v>
      </c>
      <c r="AJ189" s="113">
        <f t="shared" si="126"/>
        <v>25</v>
      </c>
      <c r="AK189" s="113">
        <f t="shared" si="127"/>
        <v>100</v>
      </c>
      <c r="AL189" s="113">
        <f t="shared" si="128"/>
        <v>3</v>
      </c>
      <c r="AM189" s="113" t="str">
        <f t="shared" si="129"/>
        <v>Y</v>
      </c>
      <c r="AN189" s="113">
        <f t="shared" si="130"/>
        <v>23</v>
      </c>
      <c r="AO189" s="113">
        <f t="shared" si="131"/>
        <v>25</v>
      </c>
      <c r="AP189" s="113">
        <f t="shared" si="132"/>
        <v>92</v>
      </c>
      <c r="AQ189" s="113">
        <f t="shared" si="133"/>
        <v>3</v>
      </c>
      <c r="AR189" s="113" t="str">
        <f t="shared" si="134"/>
        <v>Y</v>
      </c>
      <c r="AS189" s="113">
        <f t="shared" si="135"/>
        <v>25</v>
      </c>
      <c r="AT189" s="113">
        <f t="shared" si="136"/>
        <v>25</v>
      </c>
      <c r="AU189" s="113">
        <f t="shared" si="137"/>
        <v>100</v>
      </c>
      <c r="AV189" s="113">
        <f t="shared" si="138"/>
        <v>3</v>
      </c>
      <c r="AW189" s="113" t="str">
        <f t="shared" si="139"/>
        <v>Y</v>
      </c>
      <c r="AX189" s="113">
        <f t="shared" si="140"/>
        <v>25</v>
      </c>
      <c r="AY189" s="113">
        <f t="shared" si="141"/>
        <v>25</v>
      </c>
      <c r="AZ189" s="113">
        <f t="shared" si="142"/>
        <v>100</v>
      </c>
      <c r="BA189" s="113">
        <f t="shared" si="143"/>
        <v>3</v>
      </c>
      <c r="BB189" s="113" t="str">
        <f t="shared" si="144"/>
        <v>Y</v>
      </c>
      <c r="BC189" s="113">
        <f t="shared" si="145"/>
        <v>25</v>
      </c>
      <c r="BD189" s="113">
        <f t="shared" si="146"/>
        <v>25</v>
      </c>
      <c r="BE189" s="113">
        <f t="shared" si="147"/>
        <v>100</v>
      </c>
      <c r="BF189" s="113">
        <f t="shared" si="148"/>
        <v>3</v>
      </c>
      <c r="BG189" s="113" t="str">
        <f t="shared" si="149"/>
        <v>Y</v>
      </c>
    </row>
    <row r="190" spans="1:59" s="70" customFormat="1" x14ac:dyDescent="0.25">
      <c r="A190" s="233">
        <v>175</v>
      </c>
      <c r="B190" s="232">
        <v>2200820100172</v>
      </c>
      <c r="C190" s="227" t="s">
        <v>289</v>
      </c>
      <c r="D190" s="95">
        <v>5</v>
      </c>
      <c r="E190" s="95">
        <v>5</v>
      </c>
      <c r="F190" s="95">
        <v>3</v>
      </c>
      <c r="G190" s="95">
        <v>5</v>
      </c>
      <c r="H190" s="95">
        <v>5</v>
      </c>
      <c r="J190" s="95">
        <v>5</v>
      </c>
      <c r="K190" s="95">
        <v>5</v>
      </c>
      <c r="L190" s="95">
        <v>4</v>
      </c>
      <c r="M190" s="95">
        <v>5</v>
      </c>
      <c r="N190" s="95">
        <v>5</v>
      </c>
      <c r="P190" s="95">
        <v>5</v>
      </c>
      <c r="Q190" s="95">
        <v>3</v>
      </c>
      <c r="R190" s="95">
        <v>4</v>
      </c>
      <c r="S190" s="95">
        <v>5</v>
      </c>
      <c r="T190" s="95">
        <v>5</v>
      </c>
      <c r="V190" s="95">
        <v>5</v>
      </c>
      <c r="W190" s="95">
        <v>5</v>
      </c>
      <c r="X190" s="95">
        <v>3</v>
      </c>
      <c r="Y190" s="95">
        <v>5</v>
      </c>
      <c r="Z190" s="95">
        <v>5</v>
      </c>
      <c r="AB190" s="95">
        <v>5</v>
      </c>
      <c r="AC190" s="95">
        <v>3</v>
      </c>
      <c r="AD190" s="95">
        <v>4</v>
      </c>
      <c r="AE190" s="95">
        <v>5</v>
      </c>
      <c r="AF190" s="95">
        <v>5</v>
      </c>
      <c r="AI190" s="113">
        <f t="shared" si="125"/>
        <v>25</v>
      </c>
      <c r="AJ190" s="113">
        <f t="shared" si="126"/>
        <v>25</v>
      </c>
      <c r="AK190" s="113">
        <f t="shared" si="127"/>
        <v>100</v>
      </c>
      <c r="AL190" s="113">
        <f t="shared" si="128"/>
        <v>3</v>
      </c>
      <c r="AM190" s="113" t="str">
        <f t="shared" si="129"/>
        <v>Y</v>
      </c>
      <c r="AN190" s="113">
        <f t="shared" si="130"/>
        <v>21</v>
      </c>
      <c r="AO190" s="113">
        <f t="shared" si="131"/>
        <v>25</v>
      </c>
      <c r="AP190" s="113">
        <f t="shared" si="132"/>
        <v>84</v>
      </c>
      <c r="AQ190" s="113">
        <f t="shared" si="133"/>
        <v>3</v>
      </c>
      <c r="AR190" s="113" t="str">
        <f t="shared" si="134"/>
        <v>Y</v>
      </c>
      <c r="AS190" s="113">
        <f t="shared" si="135"/>
        <v>18</v>
      </c>
      <c r="AT190" s="113">
        <f t="shared" si="136"/>
        <v>25</v>
      </c>
      <c r="AU190" s="113">
        <f t="shared" si="137"/>
        <v>72</v>
      </c>
      <c r="AV190" s="113">
        <f t="shared" si="138"/>
        <v>3</v>
      </c>
      <c r="AW190" s="113" t="str">
        <f t="shared" si="139"/>
        <v>Y</v>
      </c>
      <c r="AX190" s="113">
        <f t="shared" si="140"/>
        <v>25</v>
      </c>
      <c r="AY190" s="113">
        <f t="shared" si="141"/>
        <v>25</v>
      </c>
      <c r="AZ190" s="113">
        <f t="shared" si="142"/>
        <v>100</v>
      </c>
      <c r="BA190" s="113">
        <f t="shared" si="143"/>
        <v>3</v>
      </c>
      <c r="BB190" s="113" t="str">
        <f t="shared" si="144"/>
        <v>Y</v>
      </c>
      <c r="BC190" s="113">
        <f t="shared" si="145"/>
        <v>25</v>
      </c>
      <c r="BD190" s="113">
        <f t="shared" si="146"/>
        <v>25</v>
      </c>
      <c r="BE190" s="113">
        <f t="shared" si="147"/>
        <v>100</v>
      </c>
      <c r="BF190" s="113">
        <f t="shared" si="148"/>
        <v>3</v>
      </c>
      <c r="BG190" s="113" t="str">
        <f t="shared" si="149"/>
        <v>Y</v>
      </c>
    </row>
    <row r="191" spans="1:59" s="70" customFormat="1" x14ac:dyDescent="0.25">
      <c r="A191" s="233">
        <v>176</v>
      </c>
      <c r="B191" s="232">
        <v>2200820100173</v>
      </c>
      <c r="C191" s="227" t="s">
        <v>290</v>
      </c>
      <c r="D191" s="95">
        <v>5</v>
      </c>
      <c r="E191" s="95">
        <v>5</v>
      </c>
      <c r="F191" s="95">
        <v>4</v>
      </c>
      <c r="G191" s="95">
        <v>5</v>
      </c>
      <c r="H191" s="95">
        <v>5</v>
      </c>
      <c r="J191" s="95">
        <v>5</v>
      </c>
      <c r="K191" s="95">
        <v>5</v>
      </c>
      <c r="L191" s="95">
        <v>5</v>
      </c>
      <c r="M191" s="95">
        <v>5</v>
      </c>
      <c r="N191" s="95">
        <v>5</v>
      </c>
      <c r="P191" s="95">
        <v>5</v>
      </c>
      <c r="Q191" s="95">
        <v>5</v>
      </c>
      <c r="R191" s="95">
        <v>4</v>
      </c>
      <c r="S191" s="95">
        <v>5</v>
      </c>
      <c r="T191" s="95">
        <v>5</v>
      </c>
      <c r="V191" s="95">
        <v>5</v>
      </c>
      <c r="W191" s="95">
        <v>3</v>
      </c>
      <c r="X191" s="95">
        <v>4</v>
      </c>
      <c r="Y191" s="95">
        <v>5</v>
      </c>
      <c r="Z191" s="95">
        <v>5</v>
      </c>
      <c r="AB191" s="95">
        <v>5</v>
      </c>
      <c r="AC191" s="95">
        <v>5</v>
      </c>
      <c r="AD191" s="95">
        <v>5</v>
      </c>
      <c r="AE191" s="95">
        <v>4</v>
      </c>
      <c r="AF191" s="95">
        <v>5</v>
      </c>
      <c r="AI191" s="113">
        <f t="shared" si="125"/>
        <v>25</v>
      </c>
      <c r="AJ191" s="113">
        <f t="shared" si="126"/>
        <v>25</v>
      </c>
      <c r="AK191" s="113">
        <f t="shared" si="127"/>
        <v>100</v>
      </c>
      <c r="AL191" s="113">
        <f t="shared" si="128"/>
        <v>3</v>
      </c>
      <c r="AM191" s="113" t="str">
        <f t="shared" si="129"/>
        <v>Y</v>
      </c>
      <c r="AN191" s="113">
        <f t="shared" si="130"/>
        <v>23</v>
      </c>
      <c r="AO191" s="113">
        <f t="shared" si="131"/>
        <v>25</v>
      </c>
      <c r="AP191" s="113">
        <f t="shared" si="132"/>
        <v>92</v>
      </c>
      <c r="AQ191" s="113">
        <f t="shared" si="133"/>
        <v>3</v>
      </c>
      <c r="AR191" s="113" t="str">
        <f t="shared" si="134"/>
        <v>Y</v>
      </c>
      <c r="AS191" s="113">
        <f t="shared" si="135"/>
        <v>22</v>
      </c>
      <c r="AT191" s="113">
        <f t="shared" si="136"/>
        <v>25</v>
      </c>
      <c r="AU191" s="113">
        <f t="shared" si="137"/>
        <v>88</v>
      </c>
      <c r="AV191" s="113">
        <f t="shared" si="138"/>
        <v>3</v>
      </c>
      <c r="AW191" s="113" t="str">
        <f t="shared" si="139"/>
        <v>Y</v>
      </c>
      <c r="AX191" s="113">
        <f t="shared" si="140"/>
        <v>24</v>
      </c>
      <c r="AY191" s="113">
        <f t="shared" si="141"/>
        <v>25</v>
      </c>
      <c r="AZ191" s="113">
        <f t="shared" si="142"/>
        <v>96</v>
      </c>
      <c r="BA191" s="113">
        <f t="shared" si="143"/>
        <v>3</v>
      </c>
      <c r="BB191" s="113" t="str">
        <f t="shared" si="144"/>
        <v>Y</v>
      </c>
      <c r="BC191" s="113">
        <f t="shared" si="145"/>
        <v>25</v>
      </c>
      <c r="BD191" s="113">
        <f t="shared" si="146"/>
        <v>25</v>
      </c>
      <c r="BE191" s="113">
        <f t="shared" si="147"/>
        <v>100</v>
      </c>
      <c r="BF191" s="113">
        <f t="shared" si="148"/>
        <v>3</v>
      </c>
      <c r="BG191" s="113" t="str">
        <f t="shared" si="149"/>
        <v>Y</v>
      </c>
    </row>
    <row r="192" spans="1:59" s="70" customFormat="1" x14ac:dyDescent="0.25">
      <c r="A192" s="233">
        <v>177</v>
      </c>
      <c r="B192" s="232">
        <v>2200820100174</v>
      </c>
      <c r="C192" s="227" t="s">
        <v>291</v>
      </c>
      <c r="D192" s="95">
        <v>5</v>
      </c>
      <c r="E192" s="95">
        <v>4</v>
      </c>
      <c r="F192" s="95">
        <v>3</v>
      </c>
      <c r="G192" s="95">
        <v>2</v>
      </c>
      <c r="H192" s="95">
        <v>5</v>
      </c>
      <c r="J192" s="95">
        <v>5</v>
      </c>
      <c r="K192" s="95">
        <v>5</v>
      </c>
      <c r="L192" s="95">
        <v>5</v>
      </c>
      <c r="M192" s="95">
        <v>5</v>
      </c>
      <c r="N192" s="95">
        <v>5</v>
      </c>
      <c r="P192" s="95">
        <v>5</v>
      </c>
      <c r="Q192" s="95">
        <v>5</v>
      </c>
      <c r="R192" s="95">
        <v>5</v>
      </c>
      <c r="S192" s="95">
        <v>5</v>
      </c>
      <c r="T192" s="95">
        <v>5</v>
      </c>
      <c r="V192" s="95">
        <v>5</v>
      </c>
      <c r="W192" s="95">
        <v>5</v>
      </c>
      <c r="X192" s="95">
        <v>4</v>
      </c>
      <c r="Y192" s="95">
        <v>5</v>
      </c>
      <c r="Z192" s="95">
        <v>5</v>
      </c>
      <c r="AB192" s="95">
        <v>5</v>
      </c>
      <c r="AC192" s="95">
        <v>5</v>
      </c>
      <c r="AD192" s="95">
        <v>5</v>
      </c>
      <c r="AE192" s="95">
        <v>5</v>
      </c>
      <c r="AF192" s="95">
        <v>5</v>
      </c>
      <c r="AI192" s="113">
        <f t="shared" si="125"/>
        <v>25</v>
      </c>
      <c r="AJ192" s="113">
        <f t="shared" si="126"/>
        <v>25</v>
      </c>
      <c r="AK192" s="113">
        <f t="shared" si="127"/>
        <v>100</v>
      </c>
      <c r="AL192" s="113">
        <f t="shared" si="128"/>
        <v>3</v>
      </c>
      <c r="AM192" s="113" t="str">
        <f t="shared" si="129"/>
        <v>Y</v>
      </c>
      <c r="AN192" s="113">
        <f t="shared" si="130"/>
        <v>24</v>
      </c>
      <c r="AO192" s="113">
        <f t="shared" si="131"/>
        <v>25</v>
      </c>
      <c r="AP192" s="113">
        <f t="shared" si="132"/>
        <v>96</v>
      </c>
      <c r="AQ192" s="113">
        <f t="shared" si="133"/>
        <v>3</v>
      </c>
      <c r="AR192" s="113" t="str">
        <f t="shared" si="134"/>
        <v>Y</v>
      </c>
      <c r="AS192" s="113">
        <f t="shared" si="135"/>
        <v>22</v>
      </c>
      <c r="AT192" s="113">
        <f t="shared" si="136"/>
        <v>25</v>
      </c>
      <c r="AU192" s="113">
        <f t="shared" si="137"/>
        <v>88</v>
      </c>
      <c r="AV192" s="113">
        <f t="shared" si="138"/>
        <v>3</v>
      </c>
      <c r="AW192" s="113" t="str">
        <f t="shared" si="139"/>
        <v>Y</v>
      </c>
      <c r="AX192" s="113">
        <f t="shared" si="140"/>
        <v>22</v>
      </c>
      <c r="AY192" s="113">
        <f t="shared" si="141"/>
        <v>25</v>
      </c>
      <c r="AZ192" s="113">
        <f t="shared" si="142"/>
        <v>88</v>
      </c>
      <c r="BA192" s="113">
        <f t="shared" si="143"/>
        <v>3</v>
      </c>
      <c r="BB192" s="113" t="str">
        <f t="shared" si="144"/>
        <v>Y</v>
      </c>
      <c r="BC192" s="113">
        <f t="shared" si="145"/>
        <v>25</v>
      </c>
      <c r="BD192" s="113">
        <f t="shared" si="146"/>
        <v>25</v>
      </c>
      <c r="BE192" s="113">
        <f t="shared" si="147"/>
        <v>100</v>
      </c>
      <c r="BF192" s="113">
        <f t="shared" si="148"/>
        <v>3</v>
      </c>
      <c r="BG192" s="113" t="str">
        <f t="shared" si="149"/>
        <v>Y</v>
      </c>
    </row>
    <row r="193" spans="1:59" s="70" customFormat="1" x14ac:dyDescent="0.25">
      <c r="A193" s="233">
        <v>178</v>
      </c>
      <c r="B193" s="232">
        <v>2200820100175</v>
      </c>
      <c r="C193" s="227" t="s">
        <v>292</v>
      </c>
      <c r="D193" s="95">
        <v>5</v>
      </c>
      <c r="E193" s="95">
        <v>5</v>
      </c>
      <c r="F193" s="95">
        <v>4</v>
      </c>
      <c r="G193" s="95">
        <v>5</v>
      </c>
      <c r="H193" s="95">
        <v>5</v>
      </c>
      <c r="J193" s="95">
        <v>5</v>
      </c>
      <c r="K193" s="95">
        <v>5</v>
      </c>
      <c r="L193" s="95">
        <v>2</v>
      </c>
      <c r="M193" s="95">
        <v>5</v>
      </c>
      <c r="N193" s="95">
        <v>5</v>
      </c>
      <c r="P193" s="95">
        <v>5</v>
      </c>
      <c r="Q193" s="95">
        <v>5</v>
      </c>
      <c r="R193" s="95">
        <v>5</v>
      </c>
      <c r="S193" s="95">
        <v>5</v>
      </c>
      <c r="T193" s="95">
        <v>5</v>
      </c>
      <c r="V193" s="95">
        <v>5</v>
      </c>
      <c r="W193" s="95">
        <v>5</v>
      </c>
      <c r="X193" s="95">
        <v>5</v>
      </c>
      <c r="Y193" s="95">
        <v>5</v>
      </c>
      <c r="Z193" s="95">
        <v>5</v>
      </c>
      <c r="AB193" s="95">
        <v>5</v>
      </c>
      <c r="AC193" s="95">
        <v>5</v>
      </c>
      <c r="AD193" s="95">
        <v>5</v>
      </c>
      <c r="AE193" s="95">
        <v>5</v>
      </c>
      <c r="AF193" s="95">
        <v>5</v>
      </c>
      <c r="AI193" s="113">
        <f t="shared" si="125"/>
        <v>25</v>
      </c>
      <c r="AJ193" s="113">
        <f t="shared" si="126"/>
        <v>25</v>
      </c>
      <c r="AK193" s="113">
        <f t="shared" si="127"/>
        <v>100</v>
      </c>
      <c r="AL193" s="113">
        <f t="shared" si="128"/>
        <v>3</v>
      </c>
      <c r="AM193" s="113" t="str">
        <f t="shared" si="129"/>
        <v>Y</v>
      </c>
      <c r="AN193" s="113">
        <f t="shared" si="130"/>
        <v>25</v>
      </c>
      <c r="AO193" s="113">
        <f t="shared" si="131"/>
        <v>25</v>
      </c>
      <c r="AP193" s="113">
        <f t="shared" si="132"/>
        <v>100</v>
      </c>
      <c r="AQ193" s="113">
        <f t="shared" si="133"/>
        <v>3</v>
      </c>
      <c r="AR193" s="113" t="str">
        <f t="shared" si="134"/>
        <v>Y</v>
      </c>
      <c r="AS193" s="113">
        <f t="shared" si="135"/>
        <v>21</v>
      </c>
      <c r="AT193" s="113">
        <f t="shared" si="136"/>
        <v>25</v>
      </c>
      <c r="AU193" s="113">
        <f t="shared" si="137"/>
        <v>84</v>
      </c>
      <c r="AV193" s="113">
        <f t="shared" si="138"/>
        <v>3</v>
      </c>
      <c r="AW193" s="113" t="str">
        <f t="shared" si="139"/>
        <v>Y</v>
      </c>
      <c r="AX193" s="113">
        <f t="shared" si="140"/>
        <v>25</v>
      </c>
      <c r="AY193" s="113">
        <f t="shared" si="141"/>
        <v>25</v>
      </c>
      <c r="AZ193" s="113">
        <f t="shared" si="142"/>
        <v>100</v>
      </c>
      <c r="BA193" s="113">
        <f t="shared" si="143"/>
        <v>3</v>
      </c>
      <c r="BB193" s="113" t="str">
        <f t="shared" si="144"/>
        <v>Y</v>
      </c>
      <c r="BC193" s="113">
        <f t="shared" si="145"/>
        <v>25</v>
      </c>
      <c r="BD193" s="113">
        <f t="shared" si="146"/>
        <v>25</v>
      </c>
      <c r="BE193" s="113">
        <f t="shared" si="147"/>
        <v>100</v>
      </c>
      <c r="BF193" s="113">
        <f t="shared" si="148"/>
        <v>3</v>
      </c>
      <c r="BG193" s="113" t="str">
        <f t="shared" si="149"/>
        <v>Y</v>
      </c>
    </row>
    <row r="194" spans="1:59" s="70" customFormat="1" x14ac:dyDescent="0.25">
      <c r="A194" s="233">
        <v>179</v>
      </c>
      <c r="B194" s="232">
        <v>2200820100176</v>
      </c>
      <c r="C194" s="227" t="s">
        <v>293</v>
      </c>
      <c r="D194" s="95">
        <v>5</v>
      </c>
      <c r="E194" s="95">
        <v>5</v>
      </c>
      <c r="F194" s="95">
        <v>4</v>
      </c>
      <c r="G194" s="95">
        <v>5</v>
      </c>
      <c r="H194" s="95">
        <v>5</v>
      </c>
      <c r="J194" s="95">
        <v>5</v>
      </c>
      <c r="K194" s="95">
        <v>5</v>
      </c>
      <c r="L194" s="95">
        <v>5</v>
      </c>
      <c r="M194" s="95">
        <v>5</v>
      </c>
      <c r="N194" s="95">
        <v>5</v>
      </c>
      <c r="P194" s="95">
        <v>5</v>
      </c>
      <c r="Q194" s="95">
        <v>5</v>
      </c>
      <c r="R194" s="95">
        <v>4</v>
      </c>
      <c r="S194" s="95">
        <v>5</v>
      </c>
      <c r="T194" s="95">
        <v>5</v>
      </c>
      <c r="V194" s="95">
        <v>5</v>
      </c>
      <c r="W194" s="95">
        <v>3</v>
      </c>
      <c r="X194" s="95">
        <v>4</v>
      </c>
      <c r="Y194" s="95">
        <v>5</v>
      </c>
      <c r="Z194" s="95">
        <v>5</v>
      </c>
      <c r="AB194" s="95">
        <v>5</v>
      </c>
      <c r="AC194" s="95">
        <v>5</v>
      </c>
      <c r="AD194" s="95">
        <v>5</v>
      </c>
      <c r="AE194" s="95">
        <v>4</v>
      </c>
      <c r="AF194" s="95">
        <v>5</v>
      </c>
      <c r="AI194" s="113">
        <f t="shared" si="125"/>
        <v>25</v>
      </c>
      <c r="AJ194" s="113">
        <f t="shared" si="126"/>
        <v>25</v>
      </c>
      <c r="AK194" s="113">
        <f t="shared" si="127"/>
        <v>100</v>
      </c>
      <c r="AL194" s="113">
        <f t="shared" si="128"/>
        <v>3</v>
      </c>
      <c r="AM194" s="113" t="str">
        <f t="shared" si="129"/>
        <v>Y</v>
      </c>
      <c r="AN194" s="113">
        <f t="shared" si="130"/>
        <v>23</v>
      </c>
      <c r="AO194" s="113">
        <f t="shared" si="131"/>
        <v>25</v>
      </c>
      <c r="AP194" s="113">
        <f t="shared" si="132"/>
        <v>92</v>
      </c>
      <c r="AQ194" s="113">
        <f t="shared" si="133"/>
        <v>3</v>
      </c>
      <c r="AR194" s="113" t="str">
        <f t="shared" si="134"/>
        <v>Y</v>
      </c>
      <c r="AS194" s="113">
        <f t="shared" si="135"/>
        <v>22</v>
      </c>
      <c r="AT194" s="113">
        <f t="shared" si="136"/>
        <v>25</v>
      </c>
      <c r="AU194" s="113">
        <f t="shared" si="137"/>
        <v>88</v>
      </c>
      <c r="AV194" s="113">
        <f t="shared" si="138"/>
        <v>3</v>
      </c>
      <c r="AW194" s="113" t="str">
        <f t="shared" si="139"/>
        <v>Y</v>
      </c>
      <c r="AX194" s="113">
        <f t="shared" si="140"/>
        <v>24</v>
      </c>
      <c r="AY194" s="113">
        <f t="shared" si="141"/>
        <v>25</v>
      </c>
      <c r="AZ194" s="113">
        <f t="shared" si="142"/>
        <v>96</v>
      </c>
      <c r="BA194" s="113">
        <f t="shared" si="143"/>
        <v>3</v>
      </c>
      <c r="BB194" s="113" t="str">
        <f t="shared" si="144"/>
        <v>Y</v>
      </c>
      <c r="BC194" s="113">
        <f t="shared" si="145"/>
        <v>25</v>
      </c>
      <c r="BD194" s="113">
        <f t="shared" si="146"/>
        <v>25</v>
      </c>
      <c r="BE194" s="113">
        <f t="shared" si="147"/>
        <v>100</v>
      </c>
      <c r="BF194" s="113">
        <f t="shared" si="148"/>
        <v>3</v>
      </c>
      <c r="BG194" s="113" t="str">
        <f t="shared" si="149"/>
        <v>Y</v>
      </c>
    </row>
    <row r="195" spans="1:59" s="70" customFormat="1" x14ac:dyDescent="0.25">
      <c r="A195" s="233">
        <v>180</v>
      </c>
      <c r="B195" s="232">
        <v>2200820100177</v>
      </c>
      <c r="C195" s="227" t="s">
        <v>294</v>
      </c>
      <c r="D195" s="95">
        <v>5</v>
      </c>
      <c r="E195" s="95">
        <v>4</v>
      </c>
      <c r="F195" s="95">
        <v>3</v>
      </c>
      <c r="G195" s="95">
        <v>2</v>
      </c>
      <c r="H195" s="95">
        <v>5</v>
      </c>
      <c r="J195" s="95">
        <v>5</v>
      </c>
      <c r="K195" s="95">
        <v>5</v>
      </c>
      <c r="L195" s="95">
        <v>5</v>
      </c>
      <c r="M195" s="95">
        <v>5</v>
      </c>
      <c r="N195" s="95">
        <v>5</v>
      </c>
      <c r="P195" s="95">
        <v>5</v>
      </c>
      <c r="Q195" s="95">
        <v>5</v>
      </c>
      <c r="R195" s="95">
        <v>5</v>
      </c>
      <c r="S195" s="95">
        <v>5</v>
      </c>
      <c r="T195" s="95">
        <v>5</v>
      </c>
      <c r="V195" s="95">
        <v>5</v>
      </c>
      <c r="W195" s="95">
        <v>5</v>
      </c>
      <c r="X195" s="95">
        <v>4</v>
      </c>
      <c r="Y195" s="95">
        <v>5</v>
      </c>
      <c r="Z195" s="95">
        <v>5</v>
      </c>
      <c r="AB195" s="95">
        <v>5</v>
      </c>
      <c r="AC195" s="95">
        <v>5</v>
      </c>
      <c r="AD195" s="95">
        <v>5</v>
      </c>
      <c r="AE195" s="95">
        <v>5</v>
      </c>
      <c r="AF195" s="95">
        <v>5</v>
      </c>
      <c r="AI195" s="113">
        <f t="shared" si="125"/>
        <v>25</v>
      </c>
      <c r="AJ195" s="113">
        <f t="shared" si="126"/>
        <v>25</v>
      </c>
      <c r="AK195" s="113">
        <f t="shared" si="127"/>
        <v>100</v>
      </c>
      <c r="AL195" s="113">
        <f t="shared" si="128"/>
        <v>3</v>
      </c>
      <c r="AM195" s="113" t="str">
        <f t="shared" si="129"/>
        <v>Y</v>
      </c>
      <c r="AN195" s="113">
        <f t="shared" si="130"/>
        <v>24</v>
      </c>
      <c r="AO195" s="113">
        <f t="shared" si="131"/>
        <v>25</v>
      </c>
      <c r="AP195" s="113">
        <f t="shared" si="132"/>
        <v>96</v>
      </c>
      <c r="AQ195" s="113">
        <f t="shared" si="133"/>
        <v>3</v>
      </c>
      <c r="AR195" s="113" t="str">
        <f t="shared" si="134"/>
        <v>Y</v>
      </c>
      <c r="AS195" s="113">
        <f t="shared" si="135"/>
        <v>22</v>
      </c>
      <c r="AT195" s="113">
        <f t="shared" si="136"/>
        <v>25</v>
      </c>
      <c r="AU195" s="113">
        <f t="shared" si="137"/>
        <v>88</v>
      </c>
      <c r="AV195" s="113">
        <f t="shared" si="138"/>
        <v>3</v>
      </c>
      <c r="AW195" s="113" t="str">
        <f t="shared" si="139"/>
        <v>Y</v>
      </c>
      <c r="AX195" s="113">
        <f t="shared" si="140"/>
        <v>22</v>
      </c>
      <c r="AY195" s="113">
        <f t="shared" si="141"/>
        <v>25</v>
      </c>
      <c r="AZ195" s="113">
        <f t="shared" si="142"/>
        <v>88</v>
      </c>
      <c r="BA195" s="113">
        <f t="shared" si="143"/>
        <v>3</v>
      </c>
      <c r="BB195" s="113" t="str">
        <f t="shared" si="144"/>
        <v>Y</v>
      </c>
      <c r="BC195" s="113">
        <f t="shared" si="145"/>
        <v>25</v>
      </c>
      <c r="BD195" s="113">
        <f t="shared" si="146"/>
        <v>25</v>
      </c>
      <c r="BE195" s="113">
        <f t="shared" si="147"/>
        <v>100</v>
      </c>
      <c r="BF195" s="113">
        <f t="shared" si="148"/>
        <v>3</v>
      </c>
      <c r="BG195" s="113" t="str">
        <f t="shared" si="149"/>
        <v>Y</v>
      </c>
    </row>
    <row r="196" spans="1:59" s="70" customFormat="1" x14ac:dyDescent="0.25">
      <c r="A196" s="233">
        <v>181</v>
      </c>
      <c r="B196" s="232">
        <v>2200820100178</v>
      </c>
      <c r="C196" s="227" t="s">
        <v>295</v>
      </c>
      <c r="D196" s="95">
        <v>5</v>
      </c>
      <c r="E196" s="95">
        <v>5</v>
      </c>
      <c r="F196" s="95">
        <v>4</v>
      </c>
      <c r="G196" s="95">
        <v>5</v>
      </c>
      <c r="H196" s="95">
        <v>5</v>
      </c>
      <c r="J196" s="95">
        <v>5</v>
      </c>
      <c r="K196" s="95">
        <v>5</v>
      </c>
      <c r="L196" s="95">
        <v>2</v>
      </c>
      <c r="M196" s="95">
        <v>5</v>
      </c>
      <c r="N196" s="95">
        <v>5</v>
      </c>
      <c r="P196" s="95">
        <v>5</v>
      </c>
      <c r="Q196" s="95">
        <v>5</v>
      </c>
      <c r="R196" s="95">
        <v>5</v>
      </c>
      <c r="S196" s="95">
        <v>5</v>
      </c>
      <c r="T196" s="95">
        <v>5</v>
      </c>
      <c r="V196" s="95">
        <v>5</v>
      </c>
      <c r="W196" s="95">
        <v>5</v>
      </c>
      <c r="X196" s="95">
        <v>5</v>
      </c>
      <c r="Y196" s="95">
        <v>5</v>
      </c>
      <c r="Z196" s="95">
        <v>5</v>
      </c>
      <c r="AB196" s="95">
        <v>5</v>
      </c>
      <c r="AC196" s="95">
        <v>5</v>
      </c>
      <c r="AD196" s="95">
        <v>5</v>
      </c>
      <c r="AE196" s="95">
        <v>5</v>
      </c>
      <c r="AF196" s="95">
        <v>5</v>
      </c>
      <c r="AI196" s="113">
        <f t="shared" si="125"/>
        <v>25</v>
      </c>
      <c r="AJ196" s="113">
        <f t="shared" si="126"/>
        <v>25</v>
      </c>
      <c r="AK196" s="113">
        <f t="shared" si="127"/>
        <v>100</v>
      </c>
      <c r="AL196" s="113">
        <f t="shared" si="128"/>
        <v>3</v>
      </c>
      <c r="AM196" s="113" t="str">
        <f t="shared" si="129"/>
        <v>Y</v>
      </c>
      <c r="AN196" s="113">
        <f t="shared" si="130"/>
        <v>25</v>
      </c>
      <c r="AO196" s="113">
        <f t="shared" si="131"/>
        <v>25</v>
      </c>
      <c r="AP196" s="113">
        <f t="shared" si="132"/>
        <v>100</v>
      </c>
      <c r="AQ196" s="113">
        <f t="shared" si="133"/>
        <v>3</v>
      </c>
      <c r="AR196" s="113" t="str">
        <f t="shared" si="134"/>
        <v>Y</v>
      </c>
      <c r="AS196" s="113">
        <f t="shared" si="135"/>
        <v>21</v>
      </c>
      <c r="AT196" s="113">
        <f t="shared" si="136"/>
        <v>25</v>
      </c>
      <c r="AU196" s="113">
        <f t="shared" si="137"/>
        <v>84</v>
      </c>
      <c r="AV196" s="113">
        <f t="shared" si="138"/>
        <v>3</v>
      </c>
      <c r="AW196" s="113" t="str">
        <f t="shared" si="139"/>
        <v>Y</v>
      </c>
      <c r="AX196" s="113">
        <f t="shared" si="140"/>
        <v>25</v>
      </c>
      <c r="AY196" s="113">
        <f t="shared" si="141"/>
        <v>25</v>
      </c>
      <c r="AZ196" s="113">
        <f t="shared" si="142"/>
        <v>100</v>
      </c>
      <c r="BA196" s="113">
        <f t="shared" si="143"/>
        <v>3</v>
      </c>
      <c r="BB196" s="113" t="str">
        <f t="shared" si="144"/>
        <v>Y</v>
      </c>
      <c r="BC196" s="113">
        <f t="shared" si="145"/>
        <v>25</v>
      </c>
      <c r="BD196" s="113">
        <f t="shared" si="146"/>
        <v>25</v>
      </c>
      <c r="BE196" s="113">
        <f t="shared" si="147"/>
        <v>100</v>
      </c>
      <c r="BF196" s="113">
        <f t="shared" si="148"/>
        <v>3</v>
      </c>
      <c r="BG196" s="113" t="str">
        <f t="shared" si="149"/>
        <v>Y</v>
      </c>
    </row>
    <row r="197" spans="1:59" s="70" customFormat="1" x14ac:dyDescent="0.25">
      <c r="A197" s="233">
        <v>182</v>
      </c>
      <c r="B197" s="232">
        <v>2200820100179</v>
      </c>
      <c r="C197" s="227" t="s">
        <v>296</v>
      </c>
      <c r="D197" s="95">
        <v>5</v>
      </c>
      <c r="E197" s="95">
        <v>5</v>
      </c>
      <c r="F197" s="95">
        <v>5</v>
      </c>
      <c r="G197" s="95">
        <v>5</v>
      </c>
      <c r="H197" s="95">
        <v>5</v>
      </c>
      <c r="J197" s="95">
        <v>5</v>
      </c>
      <c r="K197" s="95">
        <v>5</v>
      </c>
      <c r="L197" s="95">
        <v>5</v>
      </c>
      <c r="M197" s="95">
        <v>5</v>
      </c>
      <c r="N197" s="95">
        <v>5</v>
      </c>
      <c r="P197" s="95">
        <v>5</v>
      </c>
      <c r="Q197" s="95">
        <v>5</v>
      </c>
      <c r="R197" s="95">
        <v>5</v>
      </c>
      <c r="S197" s="95">
        <v>5</v>
      </c>
      <c r="T197" s="95">
        <v>5</v>
      </c>
      <c r="V197" s="95">
        <v>5</v>
      </c>
      <c r="W197" s="95">
        <v>5</v>
      </c>
      <c r="X197" s="95">
        <v>5</v>
      </c>
      <c r="Y197" s="95">
        <v>5</v>
      </c>
      <c r="Z197" s="95">
        <v>5</v>
      </c>
      <c r="AB197" s="95">
        <v>5</v>
      </c>
      <c r="AC197" s="95">
        <v>3</v>
      </c>
      <c r="AD197" s="95">
        <v>5</v>
      </c>
      <c r="AE197" s="95">
        <v>5</v>
      </c>
      <c r="AF197" s="95">
        <v>5</v>
      </c>
      <c r="AI197" s="113">
        <f t="shared" si="125"/>
        <v>25</v>
      </c>
      <c r="AJ197" s="113">
        <f t="shared" si="126"/>
        <v>25</v>
      </c>
      <c r="AK197" s="113">
        <f t="shared" si="127"/>
        <v>100</v>
      </c>
      <c r="AL197" s="113">
        <f t="shared" si="128"/>
        <v>3</v>
      </c>
      <c r="AM197" s="113" t="str">
        <f t="shared" si="129"/>
        <v>Y</v>
      </c>
      <c r="AN197" s="113">
        <f t="shared" si="130"/>
        <v>23</v>
      </c>
      <c r="AO197" s="113">
        <f t="shared" si="131"/>
        <v>25</v>
      </c>
      <c r="AP197" s="113">
        <f t="shared" si="132"/>
        <v>92</v>
      </c>
      <c r="AQ197" s="113">
        <f t="shared" si="133"/>
        <v>3</v>
      </c>
      <c r="AR197" s="113" t="str">
        <f t="shared" si="134"/>
        <v>Y</v>
      </c>
      <c r="AS197" s="113">
        <f t="shared" si="135"/>
        <v>25</v>
      </c>
      <c r="AT197" s="113">
        <f t="shared" si="136"/>
        <v>25</v>
      </c>
      <c r="AU197" s="113">
        <f t="shared" si="137"/>
        <v>100</v>
      </c>
      <c r="AV197" s="113">
        <f t="shared" si="138"/>
        <v>3</v>
      </c>
      <c r="AW197" s="113" t="str">
        <f t="shared" si="139"/>
        <v>Y</v>
      </c>
      <c r="AX197" s="113">
        <f t="shared" si="140"/>
        <v>25</v>
      </c>
      <c r="AY197" s="113">
        <f t="shared" si="141"/>
        <v>25</v>
      </c>
      <c r="AZ197" s="113">
        <f t="shared" si="142"/>
        <v>100</v>
      </c>
      <c r="BA197" s="113">
        <f t="shared" si="143"/>
        <v>3</v>
      </c>
      <c r="BB197" s="113" t="str">
        <f t="shared" si="144"/>
        <v>Y</v>
      </c>
      <c r="BC197" s="113">
        <f t="shared" si="145"/>
        <v>25</v>
      </c>
      <c r="BD197" s="113">
        <f t="shared" si="146"/>
        <v>25</v>
      </c>
      <c r="BE197" s="113">
        <f t="shared" si="147"/>
        <v>100</v>
      </c>
      <c r="BF197" s="113">
        <f t="shared" si="148"/>
        <v>3</v>
      </c>
      <c r="BG197" s="113" t="str">
        <f t="shared" si="149"/>
        <v>Y</v>
      </c>
    </row>
    <row r="198" spans="1:59" s="70" customFormat="1" x14ac:dyDescent="0.25">
      <c r="A198" s="233">
        <v>183</v>
      </c>
      <c r="B198" s="232">
        <v>2200820100180</v>
      </c>
      <c r="C198" s="227" t="s">
        <v>297</v>
      </c>
      <c r="D198" s="95">
        <v>5</v>
      </c>
      <c r="E198" s="95">
        <v>5</v>
      </c>
      <c r="F198" s="95">
        <v>3</v>
      </c>
      <c r="G198" s="95">
        <v>5</v>
      </c>
      <c r="H198" s="95">
        <v>5</v>
      </c>
      <c r="J198" s="95">
        <v>5</v>
      </c>
      <c r="K198" s="95">
        <v>5</v>
      </c>
      <c r="L198" s="95">
        <v>4</v>
      </c>
      <c r="M198" s="95">
        <v>5</v>
      </c>
      <c r="N198" s="95">
        <v>5</v>
      </c>
      <c r="P198" s="95">
        <v>5</v>
      </c>
      <c r="Q198" s="95">
        <v>3</v>
      </c>
      <c r="R198" s="95">
        <v>4</v>
      </c>
      <c r="S198" s="95">
        <v>5</v>
      </c>
      <c r="T198" s="95">
        <v>5</v>
      </c>
      <c r="V198" s="95">
        <v>5</v>
      </c>
      <c r="W198" s="95">
        <v>5</v>
      </c>
      <c r="X198" s="95">
        <v>3</v>
      </c>
      <c r="Y198" s="95">
        <v>5</v>
      </c>
      <c r="Z198" s="95">
        <v>5</v>
      </c>
      <c r="AB198" s="95">
        <v>5</v>
      </c>
      <c r="AC198" s="95">
        <v>3</v>
      </c>
      <c r="AD198" s="95">
        <v>4</v>
      </c>
      <c r="AE198" s="95">
        <v>5</v>
      </c>
      <c r="AF198" s="95">
        <v>5</v>
      </c>
      <c r="AI198" s="113">
        <f t="shared" si="125"/>
        <v>25</v>
      </c>
      <c r="AJ198" s="113">
        <f t="shared" si="126"/>
        <v>25</v>
      </c>
      <c r="AK198" s="113">
        <f t="shared" si="127"/>
        <v>100</v>
      </c>
      <c r="AL198" s="113">
        <f t="shared" si="128"/>
        <v>3</v>
      </c>
      <c r="AM198" s="113" t="str">
        <f t="shared" si="129"/>
        <v>Y</v>
      </c>
      <c r="AN198" s="113">
        <f t="shared" si="130"/>
        <v>21</v>
      </c>
      <c r="AO198" s="113">
        <f t="shared" si="131"/>
        <v>25</v>
      </c>
      <c r="AP198" s="113">
        <f t="shared" si="132"/>
        <v>84</v>
      </c>
      <c r="AQ198" s="113">
        <f t="shared" si="133"/>
        <v>3</v>
      </c>
      <c r="AR198" s="113" t="str">
        <f t="shared" si="134"/>
        <v>Y</v>
      </c>
      <c r="AS198" s="113">
        <f t="shared" si="135"/>
        <v>18</v>
      </c>
      <c r="AT198" s="113">
        <f t="shared" si="136"/>
        <v>25</v>
      </c>
      <c r="AU198" s="113">
        <f t="shared" si="137"/>
        <v>72</v>
      </c>
      <c r="AV198" s="113">
        <f t="shared" si="138"/>
        <v>3</v>
      </c>
      <c r="AW198" s="113" t="str">
        <f t="shared" si="139"/>
        <v>Y</v>
      </c>
      <c r="AX198" s="113">
        <f t="shared" si="140"/>
        <v>25</v>
      </c>
      <c r="AY198" s="113">
        <f t="shared" si="141"/>
        <v>25</v>
      </c>
      <c r="AZ198" s="113">
        <f t="shared" si="142"/>
        <v>100</v>
      </c>
      <c r="BA198" s="113">
        <f t="shared" si="143"/>
        <v>3</v>
      </c>
      <c r="BB198" s="113" t="str">
        <f t="shared" si="144"/>
        <v>Y</v>
      </c>
      <c r="BC198" s="113">
        <f t="shared" si="145"/>
        <v>25</v>
      </c>
      <c r="BD198" s="113">
        <f t="shared" si="146"/>
        <v>25</v>
      </c>
      <c r="BE198" s="113">
        <f t="shared" si="147"/>
        <v>100</v>
      </c>
      <c r="BF198" s="113">
        <f t="shared" si="148"/>
        <v>3</v>
      </c>
      <c r="BG198" s="113" t="str">
        <f t="shared" si="149"/>
        <v>Y</v>
      </c>
    </row>
    <row r="199" spans="1:59" s="70" customFormat="1" x14ac:dyDescent="0.25">
      <c r="A199" s="233">
        <v>184</v>
      </c>
      <c r="B199" s="232">
        <v>2200820100181</v>
      </c>
      <c r="C199" s="227" t="s">
        <v>298</v>
      </c>
      <c r="D199" s="95">
        <v>5</v>
      </c>
      <c r="E199" s="95">
        <v>5</v>
      </c>
      <c r="F199" s="95">
        <v>5</v>
      </c>
      <c r="G199" s="95">
        <v>5</v>
      </c>
      <c r="H199" s="95">
        <v>5</v>
      </c>
      <c r="J199" s="95">
        <v>5</v>
      </c>
      <c r="K199" s="95">
        <v>5</v>
      </c>
      <c r="L199" s="95">
        <v>5</v>
      </c>
      <c r="M199" s="95">
        <v>5</v>
      </c>
      <c r="N199" s="95">
        <v>5</v>
      </c>
      <c r="P199" s="95">
        <v>5</v>
      </c>
      <c r="Q199" s="95">
        <v>5</v>
      </c>
      <c r="R199" s="95">
        <v>4</v>
      </c>
      <c r="S199" s="95">
        <v>5</v>
      </c>
      <c r="T199" s="95">
        <v>5</v>
      </c>
      <c r="V199" s="95">
        <v>5</v>
      </c>
      <c r="W199" s="95">
        <v>5</v>
      </c>
      <c r="X199" s="95">
        <v>4</v>
      </c>
      <c r="Y199" s="95">
        <v>5</v>
      </c>
      <c r="Z199" s="95">
        <v>5</v>
      </c>
      <c r="AB199" s="95">
        <v>5</v>
      </c>
      <c r="AC199" s="95">
        <v>5</v>
      </c>
      <c r="AD199" s="95">
        <v>4</v>
      </c>
      <c r="AE199" s="95">
        <v>5</v>
      </c>
      <c r="AF199" s="95">
        <v>5</v>
      </c>
      <c r="AI199" s="113">
        <f t="shared" si="125"/>
        <v>25</v>
      </c>
      <c r="AJ199" s="113">
        <f t="shared" si="126"/>
        <v>25</v>
      </c>
      <c r="AK199" s="113">
        <f t="shared" si="127"/>
        <v>100</v>
      </c>
      <c r="AL199" s="113">
        <f t="shared" si="128"/>
        <v>3</v>
      </c>
      <c r="AM199" s="113" t="str">
        <f t="shared" si="129"/>
        <v>Y</v>
      </c>
      <c r="AN199" s="113">
        <f t="shared" si="130"/>
        <v>25</v>
      </c>
      <c r="AO199" s="113">
        <f t="shared" si="131"/>
        <v>25</v>
      </c>
      <c r="AP199" s="113">
        <f t="shared" si="132"/>
        <v>100</v>
      </c>
      <c r="AQ199" s="113">
        <f t="shared" si="133"/>
        <v>3</v>
      </c>
      <c r="AR199" s="113" t="str">
        <f t="shared" si="134"/>
        <v>Y</v>
      </c>
      <c r="AS199" s="113">
        <f t="shared" si="135"/>
        <v>22</v>
      </c>
      <c r="AT199" s="113">
        <f t="shared" si="136"/>
        <v>25</v>
      </c>
      <c r="AU199" s="113">
        <f t="shared" si="137"/>
        <v>88</v>
      </c>
      <c r="AV199" s="113">
        <f t="shared" si="138"/>
        <v>3</v>
      </c>
      <c r="AW199" s="113" t="str">
        <f t="shared" si="139"/>
        <v>Y</v>
      </c>
      <c r="AX199" s="113">
        <f t="shared" si="140"/>
        <v>25</v>
      </c>
      <c r="AY199" s="113">
        <f t="shared" si="141"/>
        <v>25</v>
      </c>
      <c r="AZ199" s="113">
        <f t="shared" si="142"/>
        <v>100</v>
      </c>
      <c r="BA199" s="113">
        <f t="shared" si="143"/>
        <v>3</v>
      </c>
      <c r="BB199" s="113" t="str">
        <f t="shared" si="144"/>
        <v>Y</v>
      </c>
      <c r="BC199" s="113">
        <f t="shared" si="145"/>
        <v>25</v>
      </c>
      <c r="BD199" s="113">
        <f t="shared" si="146"/>
        <v>25</v>
      </c>
      <c r="BE199" s="113">
        <f t="shared" si="147"/>
        <v>100</v>
      </c>
      <c r="BF199" s="113">
        <f t="shared" si="148"/>
        <v>3</v>
      </c>
      <c r="BG199" s="113" t="str">
        <f t="shared" si="149"/>
        <v>Y</v>
      </c>
    </row>
    <row r="200" spans="1:59" s="70" customFormat="1" x14ac:dyDescent="0.25">
      <c r="A200" s="233">
        <v>185</v>
      </c>
      <c r="B200" s="232">
        <v>2200820100182</v>
      </c>
      <c r="C200" s="227" t="s">
        <v>299</v>
      </c>
      <c r="D200" s="95">
        <v>5</v>
      </c>
      <c r="E200" s="95">
        <v>5</v>
      </c>
      <c r="F200" s="95">
        <v>4</v>
      </c>
      <c r="G200" s="95">
        <v>5</v>
      </c>
      <c r="H200" s="95">
        <v>5</v>
      </c>
      <c r="J200" s="95">
        <v>5</v>
      </c>
      <c r="K200" s="95">
        <v>5</v>
      </c>
      <c r="L200" s="95">
        <v>2</v>
      </c>
      <c r="M200" s="95">
        <v>5</v>
      </c>
      <c r="N200" s="95">
        <v>5</v>
      </c>
      <c r="P200" s="95">
        <v>5</v>
      </c>
      <c r="Q200" s="95">
        <v>5</v>
      </c>
      <c r="R200" s="95">
        <v>5</v>
      </c>
      <c r="S200" s="95">
        <v>5</v>
      </c>
      <c r="T200" s="95">
        <v>5</v>
      </c>
      <c r="V200" s="95">
        <v>5</v>
      </c>
      <c r="W200" s="95">
        <v>5</v>
      </c>
      <c r="X200" s="95">
        <v>5</v>
      </c>
      <c r="Y200" s="95">
        <v>5</v>
      </c>
      <c r="Z200" s="95">
        <v>5</v>
      </c>
      <c r="AB200" s="95">
        <v>5</v>
      </c>
      <c r="AC200" s="95">
        <v>5</v>
      </c>
      <c r="AD200" s="95">
        <v>5</v>
      </c>
      <c r="AE200" s="95">
        <v>5</v>
      </c>
      <c r="AF200" s="95">
        <v>5</v>
      </c>
      <c r="AI200" s="113">
        <f t="shared" si="125"/>
        <v>25</v>
      </c>
      <c r="AJ200" s="113">
        <f t="shared" si="126"/>
        <v>25</v>
      </c>
      <c r="AK200" s="113">
        <f t="shared" si="127"/>
        <v>100</v>
      </c>
      <c r="AL200" s="113">
        <f t="shared" si="128"/>
        <v>3</v>
      </c>
      <c r="AM200" s="113" t="str">
        <f t="shared" si="129"/>
        <v>Y</v>
      </c>
      <c r="AN200" s="113">
        <f t="shared" si="130"/>
        <v>25</v>
      </c>
      <c r="AO200" s="113">
        <f t="shared" si="131"/>
        <v>25</v>
      </c>
      <c r="AP200" s="113">
        <f t="shared" si="132"/>
        <v>100</v>
      </c>
      <c r="AQ200" s="113">
        <f t="shared" si="133"/>
        <v>3</v>
      </c>
      <c r="AR200" s="113" t="str">
        <f t="shared" si="134"/>
        <v>Y</v>
      </c>
      <c r="AS200" s="113">
        <f t="shared" si="135"/>
        <v>21</v>
      </c>
      <c r="AT200" s="113">
        <f t="shared" si="136"/>
        <v>25</v>
      </c>
      <c r="AU200" s="113">
        <f t="shared" si="137"/>
        <v>84</v>
      </c>
      <c r="AV200" s="113">
        <f t="shared" si="138"/>
        <v>3</v>
      </c>
      <c r="AW200" s="113" t="str">
        <f t="shared" si="139"/>
        <v>Y</v>
      </c>
      <c r="AX200" s="113">
        <f t="shared" si="140"/>
        <v>25</v>
      </c>
      <c r="AY200" s="113">
        <f t="shared" si="141"/>
        <v>25</v>
      </c>
      <c r="AZ200" s="113">
        <f t="shared" si="142"/>
        <v>100</v>
      </c>
      <c r="BA200" s="113">
        <f t="shared" si="143"/>
        <v>3</v>
      </c>
      <c r="BB200" s="113" t="str">
        <f t="shared" si="144"/>
        <v>Y</v>
      </c>
      <c r="BC200" s="113">
        <f t="shared" si="145"/>
        <v>25</v>
      </c>
      <c r="BD200" s="113">
        <f t="shared" si="146"/>
        <v>25</v>
      </c>
      <c r="BE200" s="113">
        <f t="shared" si="147"/>
        <v>100</v>
      </c>
      <c r="BF200" s="113">
        <f t="shared" si="148"/>
        <v>3</v>
      </c>
      <c r="BG200" s="113" t="str">
        <f t="shared" si="149"/>
        <v>Y</v>
      </c>
    </row>
    <row r="201" spans="1:59" s="70" customFormat="1" x14ac:dyDescent="0.25">
      <c r="A201" s="233">
        <v>186</v>
      </c>
      <c r="B201" s="232">
        <v>2200820100183</v>
      </c>
      <c r="C201" s="227" t="s">
        <v>300</v>
      </c>
      <c r="D201" s="95">
        <v>5</v>
      </c>
      <c r="E201" s="95">
        <v>5</v>
      </c>
      <c r="F201" s="95">
        <v>5</v>
      </c>
      <c r="G201" s="95">
        <v>5</v>
      </c>
      <c r="H201" s="95">
        <v>5</v>
      </c>
      <c r="J201" s="95">
        <v>5</v>
      </c>
      <c r="K201" s="95">
        <v>5</v>
      </c>
      <c r="L201" s="95">
        <v>5</v>
      </c>
      <c r="M201" s="95">
        <v>5</v>
      </c>
      <c r="N201" s="95">
        <v>5</v>
      </c>
      <c r="P201" s="95">
        <v>5</v>
      </c>
      <c r="Q201" s="95">
        <v>5</v>
      </c>
      <c r="R201" s="95">
        <v>5</v>
      </c>
      <c r="S201" s="95">
        <v>5</v>
      </c>
      <c r="T201" s="95">
        <v>5</v>
      </c>
      <c r="V201" s="95">
        <v>5</v>
      </c>
      <c r="W201" s="95">
        <v>5</v>
      </c>
      <c r="X201" s="95">
        <v>5</v>
      </c>
      <c r="Y201" s="95">
        <v>5</v>
      </c>
      <c r="Z201" s="95">
        <v>5</v>
      </c>
      <c r="AB201" s="95">
        <v>5</v>
      </c>
      <c r="AC201" s="95">
        <v>3</v>
      </c>
      <c r="AD201" s="95">
        <v>5</v>
      </c>
      <c r="AE201" s="95">
        <v>5</v>
      </c>
      <c r="AF201" s="95">
        <v>5</v>
      </c>
      <c r="AI201" s="113">
        <f t="shared" si="125"/>
        <v>25</v>
      </c>
      <c r="AJ201" s="113">
        <f t="shared" si="126"/>
        <v>25</v>
      </c>
      <c r="AK201" s="113">
        <f t="shared" si="127"/>
        <v>100</v>
      </c>
      <c r="AL201" s="113">
        <f t="shared" si="128"/>
        <v>3</v>
      </c>
      <c r="AM201" s="113" t="str">
        <f t="shared" si="129"/>
        <v>Y</v>
      </c>
      <c r="AN201" s="113">
        <f t="shared" si="130"/>
        <v>23</v>
      </c>
      <c r="AO201" s="113">
        <f t="shared" si="131"/>
        <v>25</v>
      </c>
      <c r="AP201" s="113">
        <f t="shared" si="132"/>
        <v>92</v>
      </c>
      <c r="AQ201" s="113">
        <f t="shared" si="133"/>
        <v>3</v>
      </c>
      <c r="AR201" s="113" t="str">
        <f t="shared" si="134"/>
        <v>Y</v>
      </c>
      <c r="AS201" s="113">
        <f t="shared" si="135"/>
        <v>25</v>
      </c>
      <c r="AT201" s="113">
        <f t="shared" si="136"/>
        <v>25</v>
      </c>
      <c r="AU201" s="113">
        <f t="shared" si="137"/>
        <v>100</v>
      </c>
      <c r="AV201" s="113">
        <f t="shared" si="138"/>
        <v>3</v>
      </c>
      <c r="AW201" s="113" t="str">
        <f t="shared" si="139"/>
        <v>Y</v>
      </c>
      <c r="AX201" s="113">
        <f t="shared" si="140"/>
        <v>25</v>
      </c>
      <c r="AY201" s="113">
        <f t="shared" si="141"/>
        <v>25</v>
      </c>
      <c r="AZ201" s="113">
        <f t="shared" si="142"/>
        <v>100</v>
      </c>
      <c r="BA201" s="113">
        <f t="shared" si="143"/>
        <v>3</v>
      </c>
      <c r="BB201" s="113" t="str">
        <f t="shared" si="144"/>
        <v>Y</v>
      </c>
      <c r="BC201" s="113">
        <f t="shared" si="145"/>
        <v>25</v>
      </c>
      <c r="BD201" s="113">
        <f t="shared" si="146"/>
        <v>25</v>
      </c>
      <c r="BE201" s="113">
        <f t="shared" si="147"/>
        <v>100</v>
      </c>
      <c r="BF201" s="113">
        <f t="shared" si="148"/>
        <v>3</v>
      </c>
      <c r="BG201" s="113" t="str">
        <f t="shared" si="149"/>
        <v>Y</v>
      </c>
    </row>
    <row r="202" spans="1:59" s="70" customFormat="1" x14ac:dyDescent="0.25">
      <c r="A202" s="233">
        <v>187</v>
      </c>
      <c r="B202" s="232">
        <v>2200820100184</v>
      </c>
      <c r="C202" s="227" t="s">
        <v>301</v>
      </c>
      <c r="D202" s="95">
        <v>5</v>
      </c>
      <c r="E202" s="95">
        <v>5</v>
      </c>
      <c r="F202" s="95">
        <v>3</v>
      </c>
      <c r="G202" s="95">
        <v>5</v>
      </c>
      <c r="H202" s="95">
        <v>5</v>
      </c>
      <c r="J202" s="95">
        <v>5</v>
      </c>
      <c r="K202" s="95">
        <v>5</v>
      </c>
      <c r="L202" s="95">
        <v>4</v>
      </c>
      <c r="M202" s="95">
        <v>5</v>
      </c>
      <c r="N202" s="95">
        <v>5</v>
      </c>
      <c r="P202" s="95">
        <v>5</v>
      </c>
      <c r="Q202" s="95">
        <v>3</v>
      </c>
      <c r="R202" s="95">
        <v>4</v>
      </c>
      <c r="S202" s="95">
        <v>5</v>
      </c>
      <c r="T202" s="95">
        <v>5</v>
      </c>
      <c r="V202" s="95">
        <v>5</v>
      </c>
      <c r="W202" s="95">
        <v>5</v>
      </c>
      <c r="X202" s="95">
        <v>3</v>
      </c>
      <c r="Y202" s="95">
        <v>5</v>
      </c>
      <c r="Z202" s="95">
        <v>5</v>
      </c>
      <c r="AB202" s="95">
        <v>5</v>
      </c>
      <c r="AC202" s="95">
        <v>3</v>
      </c>
      <c r="AD202" s="95">
        <v>4</v>
      </c>
      <c r="AE202" s="95">
        <v>5</v>
      </c>
      <c r="AF202" s="95">
        <v>5</v>
      </c>
      <c r="AI202" s="113">
        <f t="shared" si="125"/>
        <v>25</v>
      </c>
      <c r="AJ202" s="113">
        <f t="shared" si="126"/>
        <v>25</v>
      </c>
      <c r="AK202" s="113">
        <f t="shared" si="127"/>
        <v>100</v>
      </c>
      <c r="AL202" s="113">
        <f t="shared" si="128"/>
        <v>3</v>
      </c>
      <c r="AM202" s="113" t="str">
        <f t="shared" si="129"/>
        <v>Y</v>
      </c>
      <c r="AN202" s="113">
        <f t="shared" si="130"/>
        <v>21</v>
      </c>
      <c r="AO202" s="113">
        <f t="shared" si="131"/>
        <v>25</v>
      </c>
      <c r="AP202" s="113">
        <f t="shared" si="132"/>
        <v>84</v>
      </c>
      <c r="AQ202" s="113">
        <f t="shared" si="133"/>
        <v>3</v>
      </c>
      <c r="AR202" s="113" t="str">
        <f t="shared" si="134"/>
        <v>Y</v>
      </c>
      <c r="AS202" s="113">
        <f t="shared" si="135"/>
        <v>18</v>
      </c>
      <c r="AT202" s="113">
        <f t="shared" si="136"/>
        <v>25</v>
      </c>
      <c r="AU202" s="113">
        <f t="shared" si="137"/>
        <v>72</v>
      </c>
      <c r="AV202" s="113">
        <f t="shared" si="138"/>
        <v>3</v>
      </c>
      <c r="AW202" s="113" t="str">
        <f t="shared" si="139"/>
        <v>Y</v>
      </c>
      <c r="AX202" s="113">
        <f t="shared" si="140"/>
        <v>25</v>
      </c>
      <c r="AY202" s="113">
        <f t="shared" si="141"/>
        <v>25</v>
      </c>
      <c r="AZ202" s="113">
        <f t="shared" si="142"/>
        <v>100</v>
      </c>
      <c r="BA202" s="113">
        <f t="shared" si="143"/>
        <v>3</v>
      </c>
      <c r="BB202" s="113" t="str">
        <f t="shared" si="144"/>
        <v>Y</v>
      </c>
      <c r="BC202" s="113">
        <f t="shared" si="145"/>
        <v>25</v>
      </c>
      <c r="BD202" s="113">
        <f t="shared" si="146"/>
        <v>25</v>
      </c>
      <c r="BE202" s="113">
        <f t="shared" si="147"/>
        <v>100</v>
      </c>
      <c r="BF202" s="113">
        <f t="shared" si="148"/>
        <v>3</v>
      </c>
      <c r="BG202" s="113" t="str">
        <f t="shared" si="149"/>
        <v>Y</v>
      </c>
    </row>
    <row r="203" spans="1:59" s="70" customFormat="1" x14ac:dyDescent="0.25">
      <c r="A203" s="233">
        <v>188</v>
      </c>
      <c r="B203" s="232">
        <v>2200820100185</v>
      </c>
      <c r="C203" s="227" t="s">
        <v>302</v>
      </c>
      <c r="D203" s="95">
        <v>5</v>
      </c>
      <c r="E203" s="95">
        <v>5</v>
      </c>
      <c r="F203" s="95">
        <v>4</v>
      </c>
      <c r="G203" s="95">
        <v>5</v>
      </c>
      <c r="H203" s="95">
        <v>5</v>
      </c>
      <c r="J203" s="95">
        <v>5</v>
      </c>
      <c r="K203" s="95">
        <v>5</v>
      </c>
      <c r="L203" s="95">
        <v>5</v>
      </c>
      <c r="M203" s="95">
        <v>5</v>
      </c>
      <c r="N203" s="95">
        <v>5</v>
      </c>
      <c r="P203" s="95">
        <v>5</v>
      </c>
      <c r="Q203" s="95">
        <v>5</v>
      </c>
      <c r="R203" s="95">
        <v>4</v>
      </c>
      <c r="S203" s="95">
        <v>5</v>
      </c>
      <c r="T203" s="95">
        <v>5</v>
      </c>
      <c r="V203" s="95">
        <v>5</v>
      </c>
      <c r="W203" s="95">
        <v>3</v>
      </c>
      <c r="X203" s="95">
        <v>4</v>
      </c>
      <c r="Y203" s="95">
        <v>5</v>
      </c>
      <c r="Z203" s="95">
        <v>5</v>
      </c>
      <c r="AB203" s="95">
        <v>5</v>
      </c>
      <c r="AC203" s="95">
        <v>5</v>
      </c>
      <c r="AD203" s="95">
        <v>5</v>
      </c>
      <c r="AE203" s="95">
        <v>4</v>
      </c>
      <c r="AF203" s="95">
        <v>5</v>
      </c>
      <c r="AI203" s="113">
        <f t="shared" si="125"/>
        <v>25</v>
      </c>
      <c r="AJ203" s="113">
        <f t="shared" si="126"/>
        <v>25</v>
      </c>
      <c r="AK203" s="113">
        <f t="shared" si="127"/>
        <v>100</v>
      </c>
      <c r="AL203" s="113">
        <f t="shared" si="128"/>
        <v>3</v>
      </c>
      <c r="AM203" s="113" t="str">
        <f t="shared" si="129"/>
        <v>Y</v>
      </c>
      <c r="AN203" s="113">
        <f t="shared" si="130"/>
        <v>23</v>
      </c>
      <c r="AO203" s="113">
        <f t="shared" si="131"/>
        <v>25</v>
      </c>
      <c r="AP203" s="113">
        <f t="shared" si="132"/>
        <v>92</v>
      </c>
      <c r="AQ203" s="113">
        <f t="shared" si="133"/>
        <v>3</v>
      </c>
      <c r="AR203" s="113" t="str">
        <f t="shared" si="134"/>
        <v>Y</v>
      </c>
      <c r="AS203" s="113">
        <f t="shared" si="135"/>
        <v>22</v>
      </c>
      <c r="AT203" s="113">
        <f t="shared" si="136"/>
        <v>25</v>
      </c>
      <c r="AU203" s="113">
        <f t="shared" si="137"/>
        <v>88</v>
      </c>
      <c r="AV203" s="113">
        <f t="shared" si="138"/>
        <v>3</v>
      </c>
      <c r="AW203" s="113" t="str">
        <f t="shared" si="139"/>
        <v>Y</v>
      </c>
      <c r="AX203" s="113">
        <f t="shared" si="140"/>
        <v>24</v>
      </c>
      <c r="AY203" s="113">
        <f t="shared" si="141"/>
        <v>25</v>
      </c>
      <c r="AZ203" s="113">
        <f t="shared" si="142"/>
        <v>96</v>
      </c>
      <c r="BA203" s="113">
        <f t="shared" si="143"/>
        <v>3</v>
      </c>
      <c r="BB203" s="113" t="str">
        <f t="shared" si="144"/>
        <v>Y</v>
      </c>
      <c r="BC203" s="113">
        <f t="shared" si="145"/>
        <v>25</v>
      </c>
      <c r="BD203" s="113">
        <f t="shared" si="146"/>
        <v>25</v>
      </c>
      <c r="BE203" s="113">
        <f t="shared" si="147"/>
        <v>100</v>
      </c>
      <c r="BF203" s="113">
        <f t="shared" si="148"/>
        <v>3</v>
      </c>
      <c r="BG203" s="113" t="str">
        <f t="shared" si="149"/>
        <v>Y</v>
      </c>
    </row>
    <row r="204" spans="1:59" s="70" customFormat="1" x14ac:dyDescent="0.25">
      <c r="A204" s="233">
        <v>189</v>
      </c>
      <c r="B204" s="232">
        <v>2200820100187</v>
      </c>
      <c r="C204" s="227" t="s">
        <v>303</v>
      </c>
      <c r="D204" s="95">
        <v>5</v>
      </c>
      <c r="E204" s="95">
        <v>4</v>
      </c>
      <c r="F204" s="95">
        <v>3</v>
      </c>
      <c r="G204" s="95">
        <v>2</v>
      </c>
      <c r="H204" s="95">
        <v>5</v>
      </c>
      <c r="J204" s="95">
        <v>5</v>
      </c>
      <c r="K204" s="95">
        <v>5</v>
      </c>
      <c r="L204" s="95">
        <v>5</v>
      </c>
      <c r="M204" s="95">
        <v>5</v>
      </c>
      <c r="N204" s="95">
        <v>5</v>
      </c>
      <c r="P204" s="95">
        <v>5</v>
      </c>
      <c r="Q204" s="95">
        <v>5</v>
      </c>
      <c r="R204" s="95">
        <v>5</v>
      </c>
      <c r="S204" s="95">
        <v>5</v>
      </c>
      <c r="T204" s="95">
        <v>5</v>
      </c>
      <c r="V204" s="95">
        <v>5</v>
      </c>
      <c r="W204" s="95">
        <v>5</v>
      </c>
      <c r="X204" s="95">
        <v>4</v>
      </c>
      <c r="Y204" s="95">
        <v>5</v>
      </c>
      <c r="Z204" s="95">
        <v>5</v>
      </c>
      <c r="AB204" s="95">
        <v>5</v>
      </c>
      <c r="AC204" s="95">
        <v>5</v>
      </c>
      <c r="AD204" s="95">
        <v>5</v>
      </c>
      <c r="AE204" s="95">
        <v>5</v>
      </c>
      <c r="AF204" s="95">
        <v>5</v>
      </c>
      <c r="AI204" s="113">
        <f t="shared" si="125"/>
        <v>25</v>
      </c>
      <c r="AJ204" s="113">
        <f t="shared" si="126"/>
        <v>25</v>
      </c>
      <c r="AK204" s="113">
        <f t="shared" si="127"/>
        <v>100</v>
      </c>
      <c r="AL204" s="113">
        <f t="shared" si="128"/>
        <v>3</v>
      </c>
      <c r="AM204" s="113" t="str">
        <f t="shared" si="129"/>
        <v>Y</v>
      </c>
      <c r="AN204" s="113">
        <f t="shared" si="130"/>
        <v>24</v>
      </c>
      <c r="AO204" s="113">
        <f t="shared" si="131"/>
        <v>25</v>
      </c>
      <c r="AP204" s="113">
        <f t="shared" si="132"/>
        <v>96</v>
      </c>
      <c r="AQ204" s="113">
        <f t="shared" si="133"/>
        <v>3</v>
      </c>
      <c r="AR204" s="113" t="str">
        <f t="shared" si="134"/>
        <v>Y</v>
      </c>
      <c r="AS204" s="113">
        <f t="shared" si="135"/>
        <v>22</v>
      </c>
      <c r="AT204" s="113">
        <f t="shared" si="136"/>
        <v>25</v>
      </c>
      <c r="AU204" s="113">
        <f t="shared" si="137"/>
        <v>88</v>
      </c>
      <c r="AV204" s="113">
        <f t="shared" si="138"/>
        <v>3</v>
      </c>
      <c r="AW204" s="113" t="str">
        <f t="shared" si="139"/>
        <v>Y</v>
      </c>
      <c r="AX204" s="113">
        <f t="shared" si="140"/>
        <v>22</v>
      </c>
      <c r="AY204" s="113">
        <f t="shared" si="141"/>
        <v>25</v>
      </c>
      <c r="AZ204" s="113">
        <f t="shared" si="142"/>
        <v>88</v>
      </c>
      <c r="BA204" s="113">
        <f t="shared" si="143"/>
        <v>3</v>
      </c>
      <c r="BB204" s="113" t="str">
        <f t="shared" si="144"/>
        <v>Y</v>
      </c>
      <c r="BC204" s="113">
        <f t="shared" si="145"/>
        <v>25</v>
      </c>
      <c r="BD204" s="113">
        <f t="shared" si="146"/>
        <v>25</v>
      </c>
      <c r="BE204" s="113">
        <f t="shared" si="147"/>
        <v>100</v>
      </c>
      <c r="BF204" s="113">
        <f t="shared" si="148"/>
        <v>3</v>
      </c>
      <c r="BG204" s="113" t="str">
        <f t="shared" si="149"/>
        <v>Y</v>
      </c>
    </row>
    <row r="205" spans="1:59" s="70" customFormat="1" x14ac:dyDescent="0.25">
      <c r="A205" s="233">
        <v>190</v>
      </c>
      <c r="B205" s="232">
        <v>2100820100100</v>
      </c>
      <c r="C205" s="227" t="s">
        <v>304</v>
      </c>
      <c r="D205" s="95">
        <v>5</v>
      </c>
      <c r="E205" s="95">
        <v>5</v>
      </c>
      <c r="F205" s="95">
        <v>4</v>
      </c>
      <c r="G205" s="95">
        <v>5</v>
      </c>
      <c r="H205" s="95">
        <v>5</v>
      </c>
      <c r="J205" s="95">
        <v>5</v>
      </c>
      <c r="K205" s="95">
        <v>5</v>
      </c>
      <c r="L205" s="95">
        <v>2</v>
      </c>
      <c r="M205" s="95">
        <v>5</v>
      </c>
      <c r="N205" s="95">
        <v>5</v>
      </c>
      <c r="P205" s="95">
        <v>5</v>
      </c>
      <c r="Q205" s="95">
        <v>5</v>
      </c>
      <c r="R205" s="95">
        <v>5</v>
      </c>
      <c r="S205" s="95">
        <v>5</v>
      </c>
      <c r="T205" s="95">
        <v>5</v>
      </c>
      <c r="V205" s="95">
        <v>5</v>
      </c>
      <c r="W205" s="95">
        <v>5</v>
      </c>
      <c r="X205" s="95">
        <v>5</v>
      </c>
      <c r="Y205" s="95">
        <v>5</v>
      </c>
      <c r="Z205" s="95">
        <v>5</v>
      </c>
      <c r="AB205" s="95">
        <v>5</v>
      </c>
      <c r="AC205" s="95">
        <v>5</v>
      </c>
      <c r="AD205" s="95">
        <v>5</v>
      </c>
      <c r="AE205" s="95">
        <v>5</v>
      </c>
      <c r="AF205" s="95">
        <v>5</v>
      </c>
      <c r="AI205" s="113">
        <f t="shared" si="125"/>
        <v>25</v>
      </c>
      <c r="AJ205" s="113">
        <f t="shared" si="126"/>
        <v>25</v>
      </c>
      <c r="AK205" s="113">
        <f t="shared" si="127"/>
        <v>100</v>
      </c>
      <c r="AL205" s="113">
        <f t="shared" si="128"/>
        <v>3</v>
      </c>
      <c r="AM205" s="113" t="str">
        <f t="shared" si="129"/>
        <v>Y</v>
      </c>
      <c r="AN205" s="113">
        <f t="shared" si="130"/>
        <v>25</v>
      </c>
      <c r="AO205" s="113">
        <f t="shared" si="131"/>
        <v>25</v>
      </c>
      <c r="AP205" s="113">
        <f t="shared" si="132"/>
        <v>100</v>
      </c>
      <c r="AQ205" s="113">
        <f t="shared" si="133"/>
        <v>3</v>
      </c>
      <c r="AR205" s="113" t="str">
        <f t="shared" si="134"/>
        <v>Y</v>
      </c>
      <c r="AS205" s="113">
        <f t="shared" si="135"/>
        <v>21</v>
      </c>
      <c r="AT205" s="113">
        <f t="shared" si="136"/>
        <v>25</v>
      </c>
      <c r="AU205" s="113">
        <f t="shared" si="137"/>
        <v>84</v>
      </c>
      <c r="AV205" s="113">
        <f t="shared" si="138"/>
        <v>3</v>
      </c>
      <c r="AW205" s="113" t="str">
        <f t="shared" si="139"/>
        <v>Y</v>
      </c>
      <c r="AX205" s="113">
        <f t="shared" si="140"/>
        <v>25</v>
      </c>
      <c r="AY205" s="113">
        <f t="shared" si="141"/>
        <v>25</v>
      </c>
      <c r="AZ205" s="113">
        <f t="shared" si="142"/>
        <v>100</v>
      </c>
      <c r="BA205" s="113">
        <f t="shared" si="143"/>
        <v>3</v>
      </c>
      <c r="BB205" s="113" t="str">
        <f t="shared" si="144"/>
        <v>Y</v>
      </c>
      <c r="BC205" s="113">
        <f t="shared" si="145"/>
        <v>25</v>
      </c>
      <c r="BD205" s="113">
        <f t="shared" si="146"/>
        <v>25</v>
      </c>
      <c r="BE205" s="113">
        <f t="shared" si="147"/>
        <v>100</v>
      </c>
      <c r="BF205" s="113">
        <f t="shared" si="148"/>
        <v>3</v>
      </c>
      <c r="BG205" s="113" t="str">
        <f t="shared" si="149"/>
        <v>Y</v>
      </c>
    </row>
    <row r="206" spans="1:59" s="70" customFormat="1" x14ac:dyDescent="0.25">
      <c r="A206" s="233">
        <v>191</v>
      </c>
      <c r="B206" s="232">
        <v>2100820100160</v>
      </c>
      <c r="C206" s="227" t="s">
        <v>178</v>
      </c>
      <c r="D206" s="95">
        <v>5</v>
      </c>
      <c r="E206" s="95">
        <v>5</v>
      </c>
      <c r="F206" s="95">
        <v>5</v>
      </c>
      <c r="G206" s="95">
        <v>5</v>
      </c>
      <c r="H206" s="95">
        <v>5</v>
      </c>
      <c r="J206" s="95">
        <v>5</v>
      </c>
      <c r="K206" s="95">
        <v>5</v>
      </c>
      <c r="L206" s="95">
        <v>5</v>
      </c>
      <c r="M206" s="95">
        <v>5</v>
      </c>
      <c r="N206" s="95">
        <v>5</v>
      </c>
      <c r="P206" s="95">
        <v>5</v>
      </c>
      <c r="Q206" s="95">
        <v>5</v>
      </c>
      <c r="R206" s="95">
        <v>5</v>
      </c>
      <c r="S206" s="95">
        <v>5</v>
      </c>
      <c r="T206" s="95">
        <v>5</v>
      </c>
      <c r="V206" s="95">
        <v>5</v>
      </c>
      <c r="W206" s="95">
        <v>5</v>
      </c>
      <c r="X206" s="95">
        <v>5</v>
      </c>
      <c r="Y206" s="95">
        <v>5</v>
      </c>
      <c r="Z206" s="95">
        <v>5</v>
      </c>
      <c r="AB206" s="95">
        <v>5</v>
      </c>
      <c r="AC206" s="95">
        <v>3</v>
      </c>
      <c r="AD206" s="95">
        <v>5</v>
      </c>
      <c r="AE206" s="95">
        <v>5</v>
      </c>
      <c r="AF206" s="95">
        <v>5</v>
      </c>
      <c r="AI206" s="113">
        <f t="shared" si="125"/>
        <v>25</v>
      </c>
      <c r="AJ206" s="113">
        <f t="shared" si="126"/>
        <v>25</v>
      </c>
      <c r="AK206" s="113">
        <f t="shared" si="127"/>
        <v>100</v>
      </c>
      <c r="AL206" s="113">
        <f t="shared" si="128"/>
        <v>3</v>
      </c>
      <c r="AM206" s="113" t="str">
        <f t="shared" si="129"/>
        <v>Y</v>
      </c>
      <c r="AN206" s="113">
        <f t="shared" si="130"/>
        <v>23</v>
      </c>
      <c r="AO206" s="113">
        <f t="shared" si="131"/>
        <v>25</v>
      </c>
      <c r="AP206" s="113">
        <f t="shared" si="132"/>
        <v>92</v>
      </c>
      <c r="AQ206" s="113">
        <f t="shared" si="133"/>
        <v>3</v>
      </c>
      <c r="AR206" s="113" t="str">
        <f t="shared" si="134"/>
        <v>Y</v>
      </c>
      <c r="AS206" s="113">
        <f t="shared" si="135"/>
        <v>25</v>
      </c>
      <c r="AT206" s="113">
        <f t="shared" si="136"/>
        <v>25</v>
      </c>
      <c r="AU206" s="113">
        <f t="shared" si="137"/>
        <v>100</v>
      </c>
      <c r="AV206" s="113">
        <f t="shared" si="138"/>
        <v>3</v>
      </c>
      <c r="AW206" s="113" t="str">
        <f t="shared" si="139"/>
        <v>Y</v>
      </c>
      <c r="AX206" s="113">
        <f t="shared" si="140"/>
        <v>25</v>
      </c>
      <c r="AY206" s="113">
        <f t="shared" si="141"/>
        <v>25</v>
      </c>
      <c r="AZ206" s="113">
        <f t="shared" si="142"/>
        <v>100</v>
      </c>
      <c r="BA206" s="113">
        <f t="shared" si="143"/>
        <v>3</v>
      </c>
      <c r="BB206" s="113" t="str">
        <f t="shared" si="144"/>
        <v>Y</v>
      </c>
      <c r="BC206" s="113">
        <f t="shared" si="145"/>
        <v>25</v>
      </c>
      <c r="BD206" s="113">
        <f t="shared" si="146"/>
        <v>25</v>
      </c>
      <c r="BE206" s="113">
        <f t="shared" si="147"/>
        <v>100</v>
      </c>
      <c r="BF206" s="113">
        <f t="shared" si="148"/>
        <v>3</v>
      </c>
      <c r="BG206" s="113" t="str">
        <f t="shared" si="149"/>
        <v>Y</v>
      </c>
    </row>
    <row r="207" spans="1:59" s="70" customFormat="1" x14ac:dyDescent="0.25">
      <c r="A207" s="233">
        <v>192</v>
      </c>
      <c r="B207" s="232">
        <v>2200820109015</v>
      </c>
      <c r="C207" s="227" t="s">
        <v>176</v>
      </c>
      <c r="D207" s="95">
        <v>5</v>
      </c>
      <c r="E207" s="95">
        <v>5</v>
      </c>
      <c r="F207" s="95">
        <v>3</v>
      </c>
      <c r="G207" s="95">
        <v>5</v>
      </c>
      <c r="H207" s="95">
        <v>5</v>
      </c>
      <c r="J207" s="95">
        <v>5</v>
      </c>
      <c r="K207" s="95">
        <v>5</v>
      </c>
      <c r="L207" s="95">
        <v>4</v>
      </c>
      <c r="M207" s="95">
        <v>5</v>
      </c>
      <c r="N207" s="95">
        <v>5</v>
      </c>
      <c r="P207" s="95">
        <v>5</v>
      </c>
      <c r="Q207" s="95">
        <v>3</v>
      </c>
      <c r="R207" s="95">
        <v>4</v>
      </c>
      <c r="S207" s="95">
        <v>5</v>
      </c>
      <c r="T207" s="95">
        <v>5</v>
      </c>
      <c r="V207" s="95">
        <v>5</v>
      </c>
      <c r="W207" s="95">
        <v>5</v>
      </c>
      <c r="X207" s="95">
        <v>3</v>
      </c>
      <c r="Y207" s="95">
        <v>5</v>
      </c>
      <c r="Z207" s="95">
        <v>5</v>
      </c>
      <c r="AB207" s="95">
        <v>5</v>
      </c>
      <c r="AC207" s="95">
        <v>3</v>
      </c>
      <c r="AD207" s="95">
        <v>4</v>
      </c>
      <c r="AE207" s="95">
        <v>5</v>
      </c>
      <c r="AF207" s="95">
        <v>5</v>
      </c>
      <c r="AI207" s="113">
        <f t="shared" si="125"/>
        <v>25</v>
      </c>
      <c r="AJ207" s="113">
        <f t="shared" si="126"/>
        <v>25</v>
      </c>
      <c r="AK207" s="113">
        <f t="shared" si="127"/>
        <v>100</v>
      </c>
      <c r="AL207" s="113">
        <f t="shared" si="128"/>
        <v>3</v>
      </c>
      <c r="AM207" s="113" t="str">
        <f t="shared" si="129"/>
        <v>Y</v>
      </c>
      <c r="AN207" s="113">
        <f t="shared" si="130"/>
        <v>21</v>
      </c>
      <c r="AO207" s="113">
        <f t="shared" si="131"/>
        <v>25</v>
      </c>
      <c r="AP207" s="113">
        <f t="shared" si="132"/>
        <v>84</v>
      </c>
      <c r="AQ207" s="113">
        <f t="shared" si="133"/>
        <v>3</v>
      </c>
      <c r="AR207" s="113" t="str">
        <f t="shared" si="134"/>
        <v>Y</v>
      </c>
      <c r="AS207" s="113">
        <f t="shared" si="135"/>
        <v>18</v>
      </c>
      <c r="AT207" s="113">
        <f t="shared" si="136"/>
        <v>25</v>
      </c>
      <c r="AU207" s="113">
        <f t="shared" si="137"/>
        <v>72</v>
      </c>
      <c r="AV207" s="113">
        <f t="shared" si="138"/>
        <v>3</v>
      </c>
      <c r="AW207" s="113" t="str">
        <f t="shared" si="139"/>
        <v>Y</v>
      </c>
      <c r="AX207" s="113">
        <f t="shared" si="140"/>
        <v>25</v>
      </c>
      <c r="AY207" s="113">
        <f t="shared" si="141"/>
        <v>25</v>
      </c>
      <c r="AZ207" s="113">
        <f t="shared" si="142"/>
        <v>100</v>
      </c>
      <c r="BA207" s="113">
        <f t="shared" si="143"/>
        <v>3</v>
      </c>
      <c r="BB207" s="113" t="str">
        <f t="shared" si="144"/>
        <v>Y</v>
      </c>
      <c r="BC207" s="113">
        <f t="shared" si="145"/>
        <v>25</v>
      </c>
      <c r="BD207" s="113">
        <f t="shared" si="146"/>
        <v>25</v>
      </c>
      <c r="BE207" s="113">
        <f t="shared" si="147"/>
        <v>100</v>
      </c>
      <c r="BF207" s="113">
        <f t="shared" si="148"/>
        <v>3</v>
      </c>
      <c r="BG207" s="113" t="str">
        <f t="shared" si="149"/>
        <v>Y</v>
      </c>
    </row>
    <row r="208" spans="1:59" s="70" customFormat="1" x14ac:dyDescent="0.25">
      <c r="A208" s="233">
        <v>193</v>
      </c>
      <c r="B208" s="232">
        <v>2200820109016</v>
      </c>
      <c r="C208" s="227" t="s">
        <v>177</v>
      </c>
      <c r="D208" s="95">
        <v>5</v>
      </c>
      <c r="E208" s="95">
        <v>5</v>
      </c>
      <c r="F208" s="95">
        <v>5</v>
      </c>
      <c r="G208" s="95">
        <v>5</v>
      </c>
      <c r="H208" s="95">
        <v>5</v>
      </c>
      <c r="J208" s="95">
        <v>5</v>
      </c>
      <c r="K208" s="95">
        <v>5</v>
      </c>
      <c r="L208" s="95">
        <v>5</v>
      </c>
      <c r="M208" s="95">
        <v>5</v>
      </c>
      <c r="N208" s="95">
        <v>5</v>
      </c>
      <c r="P208" s="95">
        <v>5</v>
      </c>
      <c r="Q208" s="95">
        <v>5</v>
      </c>
      <c r="R208" s="95">
        <v>4</v>
      </c>
      <c r="S208" s="95">
        <v>5</v>
      </c>
      <c r="T208" s="95">
        <v>5</v>
      </c>
      <c r="V208" s="95">
        <v>5</v>
      </c>
      <c r="W208" s="95">
        <v>5</v>
      </c>
      <c r="X208" s="95">
        <v>4</v>
      </c>
      <c r="Y208" s="95">
        <v>5</v>
      </c>
      <c r="Z208" s="95">
        <v>5</v>
      </c>
      <c r="AB208" s="95">
        <v>5</v>
      </c>
      <c r="AC208" s="95">
        <v>5</v>
      </c>
      <c r="AD208" s="95">
        <v>4</v>
      </c>
      <c r="AE208" s="95">
        <v>5</v>
      </c>
      <c r="AF208" s="95">
        <v>5</v>
      </c>
      <c r="AI208" s="113">
        <f t="shared" si="125"/>
        <v>25</v>
      </c>
      <c r="AJ208" s="113">
        <f t="shared" si="126"/>
        <v>25</v>
      </c>
      <c r="AK208" s="113">
        <f t="shared" si="127"/>
        <v>100</v>
      </c>
      <c r="AL208" s="113">
        <f t="shared" si="128"/>
        <v>3</v>
      </c>
      <c r="AM208" s="113" t="str">
        <f t="shared" si="129"/>
        <v>Y</v>
      </c>
      <c r="AN208" s="113">
        <f t="shared" si="130"/>
        <v>25</v>
      </c>
      <c r="AO208" s="113">
        <f t="shared" si="131"/>
        <v>25</v>
      </c>
      <c r="AP208" s="113">
        <f t="shared" si="132"/>
        <v>100</v>
      </c>
      <c r="AQ208" s="113">
        <f t="shared" si="133"/>
        <v>3</v>
      </c>
      <c r="AR208" s="113" t="str">
        <f t="shared" si="134"/>
        <v>Y</v>
      </c>
      <c r="AS208" s="113">
        <f t="shared" si="135"/>
        <v>22</v>
      </c>
      <c r="AT208" s="113">
        <f t="shared" si="136"/>
        <v>25</v>
      </c>
      <c r="AU208" s="113">
        <f t="shared" si="137"/>
        <v>88</v>
      </c>
      <c r="AV208" s="113">
        <f t="shared" si="138"/>
        <v>3</v>
      </c>
      <c r="AW208" s="113" t="str">
        <f t="shared" si="139"/>
        <v>Y</v>
      </c>
      <c r="AX208" s="113">
        <f t="shared" si="140"/>
        <v>25</v>
      </c>
      <c r="AY208" s="113">
        <f t="shared" si="141"/>
        <v>25</v>
      </c>
      <c r="AZ208" s="113">
        <f t="shared" si="142"/>
        <v>100</v>
      </c>
      <c r="BA208" s="113">
        <f t="shared" si="143"/>
        <v>3</v>
      </c>
      <c r="BB208" s="113" t="str">
        <f t="shared" si="144"/>
        <v>Y</v>
      </c>
      <c r="BC208" s="113">
        <f t="shared" si="145"/>
        <v>25</v>
      </c>
      <c r="BD208" s="113">
        <f t="shared" si="146"/>
        <v>25</v>
      </c>
      <c r="BE208" s="113">
        <f t="shared" si="147"/>
        <v>100</v>
      </c>
      <c r="BF208" s="113">
        <f t="shared" si="148"/>
        <v>3</v>
      </c>
      <c r="BG208" s="113" t="str">
        <f t="shared" si="149"/>
        <v>Y</v>
      </c>
    </row>
    <row r="209" spans="1:59" ht="15" customHeight="1" x14ac:dyDescent="0.25">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6"/>
      <c r="AY209" s="116"/>
      <c r="AZ209" s="116"/>
      <c r="BA209" s="116"/>
      <c r="BB209" s="116"/>
      <c r="BC209" s="116"/>
      <c r="BD209" s="116"/>
      <c r="BE209" s="116"/>
      <c r="BF209" s="116"/>
      <c r="BG209" s="116"/>
    </row>
    <row r="210" spans="1:59" ht="15" customHeight="1" x14ac:dyDescent="0.25">
      <c r="J210" s="53"/>
      <c r="K210" s="59"/>
      <c r="L210" s="59"/>
      <c r="M210" s="55"/>
      <c r="N210" s="56"/>
      <c r="O210" s="60"/>
      <c r="P210" s="59"/>
      <c r="Q210" s="59"/>
      <c r="R210" s="55"/>
      <c r="S210" s="56"/>
      <c r="T210" s="60"/>
      <c r="U210" s="59"/>
      <c r="V210" s="59"/>
      <c r="W210" s="55"/>
      <c r="X210" s="56"/>
      <c r="Y210" s="60"/>
      <c r="Z210" s="54"/>
      <c r="AA210" s="54"/>
      <c r="AB210" s="55"/>
      <c r="AC210" s="56"/>
      <c r="AD210" s="15"/>
      <c r="AE210" s="54"/>
      <c r="AF210" s="54"/>
      <c r="AG210" s="55"/>
      <c r="AH210" s="56"/>
      <c r="AI210" s="180" t="s">
        <v>108</v>
      </c>
      <c r="AJ210" s="181"/>
      <c r="AK210" s="25">
        <v>3</v>
      </c>
      <c r="AL210" s="26">
        <f>COUNTIF(AL16:AL208,3)</f>
        <v>193</v>
      </c>
      <c r="AN210" s="180" t="s">
        <v>108</v>
      </c>
      <c r="AO210" s="181"/>
      <c r="AP210" s="25">
        <v>3</v>
      </c>
      <c r="AQ210" s="26">
        <f>COUNTIF(AQ16:AQ208,3)</f>
        <v>190</v>
      </c>
      <c r="AS210" s="180" t="s">
        <v>108</v>
      </c>
      <c r="AT210" s="181"/>
      <c r="AU210" s="25">
        <v>3</v>
      </c>
      <c r="AV210" s="26">
        <f>COUNTIF(AV16:AV208,3)</f>
        <v>183</v>
      </c>
      <c r="AX210" s="180" t="s">
        <v>108</v>
      </c>
      <c r="AY210" s="181"/>
      <c r="AZ210" s="25">
        <v>3</v>
      </c>
      <c r="BA210" s="26">
        <f>COUNTIF(BA16:BA208,3)</f>
        <v>192</v>
      </c>
      <c r="BC210" s="180" t="s">
        <v>108</v>
      </c>
      <c r="BD210" s="181"/>
      <c r="BE210" s="25">
        <v>3</v>
      </c>
      <c r="BF210" s="26">
        <f>COUNTIF(BF16:BF208,3)</f>
        <v>193</v>
      </c>
    </row>
    <row r="211" spans="1:59" x14ac:dyDescent="0.25">
      <c r="J211" s="53"/>
      <c r="K211" s="59"/>
      <c r="L211" s="59"/>
      <c r="M211" s="57"/>
      <c r="N211" s="56"/>
      <c r="O211" s="60"/>
      <c r="P211" s="59"/>
      <c r="Q211" s="59"/>
      <c r="R211" s="57"/>
      <c r="S211" s="56"/>
      <c r="T211" s="60"/>
      <c r="U211" s="59"/>
      <c r="V211" s="59"/>
      <c r="W211" s="57"/>
      <c r="X211" s="56"/>
      <c r="Y211" s="60"/>
      <c r="Z211" s="54"/>
      <c r="AA211" s="54"/>
      <c r="AB211" s="57"/>
      <c r="AC211" s="56"/>
      <c r="AD211" s="15"/>
      <c r="AE211" s="54"/>
      <c r="AF211" s="54"/>
      <c r="AG211" s="57"/>
      <c r="AH211" s="56"/>
      <c r="AI211" s="182"/>
      <c r="AJ211" s="183"/>
      <c r="AK211" s="27">
        <v>2</v>
      </c>
      <c r="AL211" s="26">
        <f>COUNTIF(AL16:AL150,2)</f>
        <v>0</v>
      </c>
      <c r="AN211" s="182"/>
      <c r="AO211" s="183"/>
      <c r="AP211" s="27">
        <v>2</v>
      </c>
      <c r="AQ211" s="26">
        <f>COUNTIF(AQ16:AQ150,2)</f>
        <v>3</v>
      </c>
      <c r="AS211" s="182"/>
      <c r="AT211" s="183"/>
      <c r="AU211" s="27">
        <v>2</v>
      </c>
      <c r="AV211" s="26">
        <f>COUNTIF(AV16:AV150,2)</f>
        <v>10</v>
      </c>
      <c r="AX211" s="182"/>
      <c r="AY211" s="183"/>
      <c r="AZ211" s="27">
        <v>2</v>
      </c>
      <c r="BA211" s="26">
        <f>COUNTIF(BA16:BA150,2)</f>
        <v>1</v>
      </c>
      <c r="BC211" s="182"/>
      <c r="BD211" s="183"/>
      <c r="BE211" s="27">
        <v>2</v>
      </c>
      <c r="BF211" s="26">
        <f>COUNTIF(BF16:BF150,2)</f>
        <v>0</v>
      </c>
    </row>
    <row r="212" spans="1:59" x14ac:dyDescent="0.25">
      <c r="J212" s="53"/>
      <c r="K212" s="59"/>
      <c r="L212" s="59"/>
      <c r="M212" s="57"/>
      <c r="N212" s="56"/>
      <c r="O212" s="60"/>
      <c r="P212" s="59"/>
      <c r="Q212" s="59"/>
      <c r="R212" s="57"/>
      <c r="S212" s="56"/>
      <c r="T212" s="60"/>
      <c r="U212" s="59"/>
      <c r="V212" s="59"/>
      <c r="W212" s="57"/>
      <c r="X212" s="56"/>
      <c r="Y212" s="60"/>
      <c r="Z212" s="54"/>
      <c r="AA212" s="54"/>
      <c r="AB212" s="57"/>
      <c r="AC212" s="56"/>
      <c r="AD212" s="15"/>
      <c r="AE212" s="54"/>
      <c r="AF212" s="54"/>
      <c r="AG212" s="57"/>
      <c r="AH212" s="56"/>
      <c r="AI212" s="184"/>
      <c r="AJ212" s="185"/>
      <c r="AK212" s="27">
        <v>1</v>
      </c>
      <c r="AL212" s="26">
        <f>COUNTIF(AL16:AL150,1)</f>
        <v>0</v>
      </c>
      <c r="AN212" s="184"/>
      <c r="AO212" s="185"/>
      <c r="AP212" s="27">
        <v>1</v>
      </c>
      <c r="AQ212" s="26">
        <f>COUNTIF(AQ16:AQ150,1)</f>
        <v>0</v>
      </c>
      <c r="AS212" s="184"/>
      <c r="AT212" s="185"/>
      <c r="AU212" s="27">
        <v>1</v>
      </c>
      <c r="AV212" s="26">
        <f>COUNTIF(AV16:AV150,1)</f>
        <v>0</v>
      </c>
      <c r="AX212" s="184"/>
      <c r="AY212" s="185"/>
      <c r="AZ212" s="27">
        <v>1</v>
      </c>
      <c r="BA212" s="26">
        <f>COUNTIF(BA16:BA150,1)</f>
        <v>0</v>
      </c>
      <c r="BC212" s="184"/>
      <c r="BD212" s="185"/>
      <c r="BE212" s="27">
        <v>1</v>
      </c>
      <c r="BF212" s="26">
        <f>COUNTIF(BF16:BF150,1)</f>
        <v>0</v>
      </c>
    </row>
    <row r="213" spans="1:59" x14ac:dyDescent="0.25">
      <c r="J213" s="53"/>
      <c r="K213" s="58"/>
      <c r="L213" s="58"/>
      <c r="M213" s="58"/>
      <c r="N213" s="20"/>
      <c r="O213" s="60"/>
      <c r="P213" s="58"/>
      <c r="Q213" s="58"/>
      <c r="R213" s="58"/>
      <c r="S213" s="20"/>
      <c r="T213" s="60"/>
      <c r="U213" s="58"/>
      <c r="V213" s="58"/>
      <c r="W213" s="58"/>
      <c r="X213" s="20"/>
      <c r="Y213" s="60"/>
      <c r="Z213" s="58"/>
      <c r="AA213" s="58"/>
      <c r="AB213" s="58"/>
      <c r="AC213" s="20"/>
      <c r="AD213" s="15"/>
      <c r="AE213" s="58"/>
      <c r="AF213" s="58"/>
      <c r="AG213" s="58"/>
      <c r="AH213" s="20"/>
      <c r="AI213" s="192" t="s">
        <v>109</v>
      </c>
      <c r="AJ213" s="193"/>
      <c r="AK213" s="194"/>
      <c r="AL213" s="22">
        <f>ROUND((AL210*3+AL211*2+AL212*1)/SUM(AL210:AL212),2)</f>
        <v>3</v>
      </c>
      <c r="AN213" s="192" t="s">
        <v>109</v>
      </c>
      <c r="AO213" s="193"/>
      <c r="AP213" s="194"/>
      <c r="AQ213" s="22">
        <f>ROUND((AQ210*3+AQ211*2+AQ212*1)/SUM(AQ210:AQ212),2)</f>
        <v>2.98</v>
      </c>
      <c r="AS213" s="192" t="s">
        <v>109</v>
      </c>
      <c r="AT213" s="193"/>
      <c r="AU213" s="194"/>
      <c r="AV213" s="22">
        <f>ROUND((AV210*3+AV211*2+AV212*1)/SUM(AV210:AV212),2)</f>
        <v>2.95</v>
      </c>
      <c r="AX213" s="192" t="s">
        <v>109</v>
      </c>
      <c r="AY213" s="193"/>
      <c r="AZ213" s="194"/>
      <c r="BA213" s="22">
        <f>ROUND((BA210*3+BA211*2+BA212*1)/SUM(BA210:BA212),2)</f>
        <v>2.99</v>
      </c>
      <c r="BC213" s="192" t="s">
        <v>109</v>
      </c>
      <c r="BD213" s="193"/>
      <c r="BE213" s="194"/>
      <c r="BF213" s="22">
        <f>ROUND((BF210*3+BF211*2+BF212*1)/SUM(BF210:BF212),2)</f>
        <v>3</v>
      </c>
    </row>
    <row r="216" spans="1:59" x14ac:dyDescent="0.25">
      <c r="J216" s="53"/>
      <c r="K216" s="53"/>
    </row>
    <row r="217" spans="1:59" ht="31.5" customHeight="1" x14ac:dyDescent="0.25">
      <c r="A217" s="13" t="s">
        <v>0</v>
      </c>
      <c r="B217" s="13" t="s">
        <v>25</v>
      </c>
      <c r="C217" s="122" t="s">
        <v>149</v>
      </c>
      <c r="D217" s="122"/>
      <c r="E217" s="122"/>
      <c r="F217" s="122" t="s">
        <v>118</v>
      </c>
      <c r="G217" s="122"/>
      <c r="H217" s="122"/>
      <c r="I217" s="122"/>
      <c r="J217" s="42"/>
      <c r="K217" s="42"/>
    </row>
    <row r="218" spans="1:59" x14ac:dyDescent="0.25">
      <c r="A218" s="129" t="str">
        <f>B3</f>
        <v>BCS301</v>
      </c>
      <c r="B218" s="13" t="s">
        <v>26</v>
      </c>
      <c r="C218" s="190">
        <f>ROUND((AL210/Process!C$9)*100,2)</f>
        <v>100</v>
      </c>
      <c r="D218" s="190"/>
      <c r="E218" s="190"/>
      <c r="F218" s="190">
        <f>ROUND((C218/100)*3,2)</f>
        <v>3</v>
      </c>
      <c r="G218" s="190"/>
      <c r="H218" s="190"/>
      <c r="I218" s="190"/>
      <c r="J218" s="8"/>
      <c r="K218" s="8"/>
    </row>
    <row r="219" spans="1:59" x14ac:dyDescent="0.25">
      <c r="A219" s="129"/>
      <c r="B219" s="13" t="s">
        <v>27</v>
      </c>
      <c r="C219" s="190">
        <f>ROUND((AQ210/Process!C$9)*100,2)</f>
        <v>98.45</v>
      </c>
      <c r="D219" s="190"/>
      <c r="E219" s="190"/>
      <c r="F219" s="190">
        <f>ROUND((C219/100)*3,2)</f>
        <v>2.95</v>
      </c>
      <c r="G219" s="190"/>
      <c r="H219" s="190"/>
      <c r="I219" s="190"/>
      <c r="J219" s="8"/>
      <c r="K219" s="8"/>
    </row>
    <row r="220" spans="1:59" x14ac:dyDescent="0.25">
      <c r="A220" s="129"/>
      <c r="B220" s="13" t="s">
        <v>28</v>
      </c>
      <c r="C220" s="190">
        <f>ROUND((AV210/Process!C$9)*100,2)</f>
        <v>94.82</v>
      </c>
      <c r="D220" s="190"/>
      <c r="E220" s="190"/>
      <c r="F220" s="190">
        <f>ROUND((C220/100)*3,2)</f>
        <v>2.84</v>
      </c>
      <c r="G220" s="190"/>
      <c r="H220" s="190"/>
      <c r="I220" s="190"/>
      <c r="J220" s="8"/>
      <c r="K220" s="8"/>
    </row>
    <row r="221" spans="1:59" x14ac:dyDescent="0.25">
      <c r="A221" s="129"/>
      <c r="B221" s="13" t="s">
        <v>29</v>
      </c>
      <c r="C221" s="190">
        <f>ROUND((BA210/Process!C$9)*100,2)</f>
        <v>99.48</v>
      </c>
      <c r="D221" s="190"/>
      <c r="E221" s="190"/>
      <c r="F221" s="190">
        <f>ROUND((C221/100)*3,2)</f>
        <v>2.98</v>
      </c>
      <c r="G221" s="190"/>
      <c r="H221" s="190"/>
      <c r="I221" s="190"/>
      <c r="J221" s="8"/>
      <c r="K221" s="8"/>
    </row>
    <row r="222" spans="1:59" x14ac:dyDescent="0.25">
      <c r="A222" s="129"/>
      <c r="B222" s="13" t="s">
        <v>30</v>
      </c>
      <c r="C222" s="190">
        <f>ROUND((BF210/Process!C$9)*100,2)</f>
        <v>100</v>
      </c>
      <c r="D222" s="190"/>
      <c r="E222" s="190"/>
      <c r="F222" s="190">
        <f>ROUND((C222/100)*3,2)</f>
        <v>3</v>
      </c>
      <c r="G222" s="190"/>
      <c r="H222" s="190"/>
      <c r="I222" s="190"/>
      <c r="J222" s="8"/>
      <c r="K222" s="8"/>
    </row>
    <row r="223" spans="1:59" x14ac:dyDescent="0.25">
      <c r="J223" s="53"/>
      <c r="K223" s="53"/>
    </row>
  </sheetData>
  <mergeCells count="72">
    <mergeCell ref="AN210:AO212"/>
    <mergeCell ref="AN213:AP213"/>
    <mergeCell ref="AI210:AJ212"/>
    <mergeCell ref="AI213:AK213"/>
    <mergeCell ref="AK13:AK15"/>
    <mergeCell ref="AL13:AL15"/>
    <mergeCell ref="A209:BG209"/>
    <mergeCell ref="J14:N14"/>
    <mergeCell ref="P14:T14"/>
    <mergeCell ref="V14:Z14"/>
    <mergeCell ref="AB14:AF14"/>
    <mergeCell ref="AO13:AO15"/>
    <mergeCell ref="AP13:AP15"/>
    <mergeCell ref="AM13:AM15"/>
    <mergeCell ref="AJ13:AJ15"/>
    <mergeCell ref="BG13:BG15"/>
    <mergeCell ref="A218:A222"/>
    <mergeCell ref="C217:E217"/>
    <mergeCell ref="C218:E218"/>
    <mergeCell ref="C219:E219"/>
    <mergeCell ref="C220:E220"/>
    <mergeCell ref="C221:E221"/>
    <mergeCell ref="C222:E222"/>
    <mergeCell ref="BF13:BF15"/>
    <mergeCell ref="AU13:AU15"/>
    <mergeCell ref="AV13:AV15"/>
    <mergeCell ref="AW13:AW15"/>
    <mergeCell ref="AX13:AX15"/>
    <mergeCell ref="BD13:BD15"/>
    <mergeCell ref="AY13:AY15"/>
    <mergeCell ref="AZ13:AZ15"/>
    <mergeCell ref="BA13:BA15"/>
    <mergeCell ref="BB13:BB15"/>
    <mergeCell ref="BC13:BC15"/>
    <mergeCell ref="AT13:AT15"/>
    <mergeCell ref="B5:G5"/>
    <mergeCell ref="B6:G6"/>
    <mergeCell ref="BE13:BE15"/>
    <mergeCell ref="AI13:AI15"/>
    <mergeCell ref="AS12:AW12"/>
    <mergeCell ref="AX12:BB12"/>
    <mergeCell ref="BC12:BG12"/>
    <mergeCell ref="AI12:AM12"/>
    <mergeCell ref="AN12:AR12"/>
    <mergeCell ref="B10:L10"/>
    <mergeCell ref="AN13:AN15"/>
    <mergeCell ref="AS13:AS15"/>
    <mergeCell ref="AQ13:AQ15"/>
    <mergeCell ref="AR13:AR15"/>
    <mergeCell ref="D14:H14"/>
    <mergeCell ref="BC213:BE213"/>
    <mergeCell ref="AX210:AY212"/>
    <mergeCell ref="AX213:AZ213"/>
    <mergeCell ref="AS210:AT212"/>
    <mergeCell ref="AS213:AU213"/>
    <mergeCell ref="BC210:BD212"/>
    <mergeCell ref="P2:AF3"/>
    <mergeCell ref="F221:I221"/>
    <mergeCell ref="F222:I222"/>
    <mergeCell ref="Q4:AF4"/>
    <mergeCell ref="Q6:AF6"/>
    <mergeCell ref="Q5:AF5"/>
    <mergeCell ref="Q7:AF7"/>
    <mergeCell ref="Q8:AF8"/>
    <mergeCell ref="F217:I217"/>
    <mergeCell ref="F218:I218"/>
    <mergeCell ref="F219:I219"/>
    <mergeCell ref="F220:I220"/>
    <mergeCell ref="B7:G7"/>
    <mergeCell ref="B2:G2"/>
    <mergeCell ref="B3:G3"/>
    <mergeCell ref="B4:G4"/>
  </mergeCells>
  <pageMargins left="0.7" right="0.7" top="0.75" bottom="0.75" header="0.3" footer="0.3"/>
  <pageSetup paperSize="9" scale="4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67"/>
  <sheetViews>
    <sheetView zoomScaleNormal="100" workbookViewId="0">
      <selection activeCell="L16" sqref="L16"/>
    </sheetView>
  </sheetViews>
  <sheetFormatPr defaultRowHeight="15" x14ac:dyDescent="0.25"/>
  <cols>
    <col min="1" max="1" width="12.85546875" bestFit="1" customWidth="1"/>
    <col min="2" max="2" width="7" customWidth="1"/>
    <col min="3" max="3" width="7.28515625" customWidth="1"/>
    <col min="4" max="4" width="6.5703125" customWidth="1"/>
    <col min="5" max="5" width="7.85546875" customWidth="1"/>
    <col min="6" max="6" width="7.140625" customWidth="1"/>
    <col min="7" max="7" width="6.28515625" customWidth="1"/>
    <col min="8" max="8" width="4.7109375" customWidth="1"/>
    <col min="9" max="9" width="4.28515625" customWidth="1"/>
    <col min="10" max="10" width="3.85546875" customWidth="1"/>
    <col min="11" max="11" width="4.28515625" customWidth="1"/>
    <col min="12" max="12" width="6.7109375" customWidth="1"/>
    <col min="13" max="13" width="8" customWidth="1"/>
    <col min="14" max="14" width="7.140625" customWidth="1"/>
    <col min="15" max="15" width="12.140625" bestFit="1" customWidth="1"/>
    <col min="16" max="16" width="5.7109375" customWidth="1"/>
    <col min="17" max="17" width="6.28515625" customWidth="1"/>
    <col min="18" max="18" width="5.140625" customWidth="1"/>
    <col min="20" max="20" width="5.85546875" customWidth="1"/>
    <col min="21" max="21" width="6.85546875" customWidth="1"/>
    <col min="22" max="22" width="5.28515625" customWidth="1"/>
    <col min="23" max="23" width="4.42578125" customWidth="1"/>
    <col min="24" max="24" width="2.5703125" customWidth="1"/>
    <col min="25" max="25" width="4.85546875" customWidth="1"/>
  </cols>
  <sheetData>
    <row r="2" spans="1:26" x14ac:dyDescent="0.25">
      <c r="A2" s="1" t="str">
        <f>Process!A2</f>
        <v>Course Name</v>
      </c>
      <c r="B2" s="115" t="str">
        <f>Process!B2</f>
        <v>Data Structure</v>
      </c>
      <c r="C2" s="115"/>
      <c r="D2" s="115"/>
      <c r="E2" s="115"/>
      <c r="F2" s="115"/>
      <c r="G2" s="115"/>
    </row>
    <row r="3" spans="1:26" x14ac:dyDescent="0.25">
      <c r="A3" s="1" t="str">
        <f>Process!A3</f>
        <v>Course Code</v>
      </c>
      <c r="B3" s="115" t="str">
        <f>Process!B3</f>
        <v>BCS301</v>
      </c>
      <c r="C3" s="115"/>
      <c r="D3" s="115"/>
      <c r="E3" s="115"/>
      <c r="F3" s="115"/>
      <c r="G3" s="115"/>
    </row>
    <row r="4" spans="1:26" x14ac:dyDescent="0.25">
      <c r="A4" s="1" t="str">
        <f>Process!A4</f>
        <v>Batch</v>
      </c>
      <c r="B4" s="115" t="str">
        <f>Process!B4</f>
        <v>2022 2026</v>
      </c>
      <c r="C4" s="115"/>
      <c r="D4" s="115"/>
      <c r="E4" s="115"/>
      <c r="F4" s="115"/>
      <c r="G4" s="115"/>
    </row>
    <row r="5" spans="1:26" x14ac:dyDescent="0.25">
      <c r="A5" s="1" t="str">
        <f>Process!A5</f>
        <v>Semester</v>
      </c>
      <c r="B5" s="115">
        <f>Process!B5</f>
        <v>3</v>
      </c>
      <c r="C5" s="115"/>
      <c r="D5" s="115"/>
      <c r="E5" s="115"/>
      <c r="F5" s="115"/>
      <c r="G5" s="115"/>
    </row>
    <row r="6" spans="1:26" x14ac:dyDescent="0.25">
      <c r="A6" s="1" t="str">
        <f>Process!A6</f>
        <v>Session</v>
      </c>
      <c r="B6" s="115" t="str">
        <f>Process!B6</f>
        <v>2023 2024</v>
      </c>
      <c r="C6" s="115"/>
      <c r="D6" s="115"/>
      <c r="E6" s="115"/>
      <c r="F6" s="115"/>
      <c r="G6" s="115"/>
    </row>
    <row r="7" spans="1:26" x14ac:dyDescent="0.25">
      <c r="A7" s="1" t="str">
        <f>Process!A7</f>
        <v>L:T:P</v>
      </c>
      <c r="B7" s="115" t="str">
        <f>Process!B7</f>
        <v>3.1.0</v>
      </c>
      <c r="C7" s="115"/>
      <c r="D7" s="115"/>
      <c r="E7" s="115"/>
      <c r="F7" s="115"/>
      <c r="G7" s="115"/>
    </row>
    <row r="10" spans="1:26" ht="18.75" customHeight="1" x14ac:dyDescent="0.3">
      <c r="B10" s="126" t="s">
        <v>21</v>
      </c>
      <c r="C10" s="126"/>
      <c r="D10" s="126"/>
      <c r="E10" s="126"/>
      <c r="F10" s="126"/>
      <c r="G10" s="126"/>
      <c r="H10" s="126"/>
      <c r="I10" s="126"/>
      <c r="J10" s="126"/>
    </row>
    <row r="13" spans="1:26" ht="18.75" customHeight="1" x14ac:dyDescent="0.25">
      <c r="B13" s="118" t="str">
        <f>'S3'!B10</f>
        <v>Direct CO Attainment using Continuous Internal Examination (CIE)</v>
      </c>
      <c r="C13" s="118"/>
      <c r="D13" s="118"/>
      <c r="E13" s="118"/>
      <c r="F13" s="118"/>
      <c r="G13" s="118"/>
      <c r="H13" s="118"/>
      <c r="I13" s="118"/>
      <c r="J13" s="118"/>
      <c r="K13" s="118"/>
      <c r="L13" s="2"/>
      <c r="P13" s="118" t="str">
        <f>'S4'!B10</f>
        <v>Direct CO Attainment using Semester End Examination (SEE)</v>
      </c>
      <c r="Q13" s="118"/>
      <c r="R13" s="118"/>
      <c r="S13" s="118"/>
      <c r="T13" s="118"/>
      <c r="U13" s="118"/>
      <c r="V13" s="118"/>
      <c r="W13" s="118"/>
      <c r="X13" s="118"/>
      <c r="Y13" s="118"/>
      <c r="Z13" s="14"/>
    </row>
    <row r="15" spans="1:26" ht="29.25" customHeight="1" x14ac:dyDescent="0.25">
      <c r="A15" s="13" t="str">
        <f>'S3'!A219</f>
        <v>Course Code</v>
      </c>
      <c r="B15" s="13" t="str">
        <f>'S3'!B219</f>
        <v>CO</v>
      </c>
      <c r="C15" s="127" t="str">
        <f>'S3'!C219</f>
        <v>CO Attained (% of students getting ≥ 60% marks)</v>
      </c>
      <c r="D15" s="178"/>
      <c r="E15" s="178"/>
      <c r="F15" s="178"/>
      <c r="G15" s="128"/>
      <c r="H15" s="122" t="str">
        <f>'S3'!H219</f>
        <v>CO Attained      (On Scale of 3)</v>
      </c>
      <c r="I15" s="122"/>
      <c r="J15" s="122"/>
      <c r="K15" s="122"/>
      <c r="O15" s="13" t="str">
        <f>'S4'!A217</f>
        <v>Course Code</v>
      </c>
      <c r="P15" s="13" t="str">
        <f>'S4'!B217</f>
        <v>CO</v>
      </c>
      <c r="Q15" s="127" t="str">
        <f>'S4'!C217</f>
        <v>CO Attained                                                                   (% of students getting ≥ 60% marks)</v>
      </c>
      <c r="R15" s="178"/>
      <c r="S15" s="178"/>
      <c r="T15" s="178"/>
      <c r="U15" s="128"/>
      <c r="V15" s="122" t="str">
        <f>'S4'!H217</f>
        <v>CO Attained      (On Scale of 3)</v>
      </c>
      <c r="W15" s="122"/>
      <c r="X15" s="122"/>
      <c r="Y15" s="122"/>
    </row>
    <row r="16" spans="1:26" x14ac:dyDescent="0.25">
      <c r="A16" s="143" t="str">
        <f>'S3'!A220</f>
        <v>BCS301</v>
      </c>
      <c r="B16" s="13" t="str">
        <f>'S3'!B220</f>
        <v>CO1</v>
      </c>
      <c r="C16" s="205">
        <f>'S3'!C220</f>
        <v>98.45</v>
      </c>
      <c r="D16" s="206"/>
      <c r="E16" s="206"/>
      <c r="F16" s="206"/>
      <c r="G16" s="207"/>
      <c r="H16" s="208">
        <f>'S3'!H220</f>
        <v>2.95</v>
      </c>
      <c r="I16" s="208"/>
      <c r="J16" s="208"/>
      <c r="K16" s="208"/>
      <c r="O16" s="143" t="str">
        <f>'S4'!A218</f>
        <v>BCS301</v>
      </c>
      <c r="P16" s="13" t="str">
        <f>'S4'!B218</f>
        <v>CO1</v>
      </c>
      <c r="Q16" s="205">
        <f>'S4'!C218</f>
        <v>18.13</v>
      </c>
      <c r="R16" s="206"/>
      <c r="S16" s="206"/>
      <c r="T16" s="206"/>
      <c r="U16" s="207"/>
      <c r="V16" s="208">
        <f>'S4'!H218</f>
        <v>0.54</v>
      </c>
      <c r="W16" s="208"/>
      <c r="X16" s="208"/>
      <c r="Y16" s="208"/>
    </row>
    <row r="17" spans="1:25" x14ac:dyDescent="0.25">
      <c r="A17" s="144"/>
      <c r="B17" s="13" t="str">
        <f>'S3'!B221</f>
        <v>CO2</v>
      </c>
      <c r="C17" s="205">
        <f>'S3'!C221</f>
        <v>100</v>
      </c>
      <c r="D17" s="206"/>
      <c r="E17" s="206"/>
      <c r="F17" s="206"/>
      <c r="G17" s="207"/>
      <c r="H17" s="208">
        <f>'S3'!H221</f>
        <v>3</v>
      </c>
      <c r="I17" s="208"/>
      <c r="J17" s="208"/>
      <c r="K17" s="208"/>
      <c r="O17" s="144"/>
      <c r="P17" s="13" t="str">
        <f>'S4'!B219</f>
        <v>CO2</v>
      </c>
      <c r="Q17" s="205">
        <f>'S4'!C219</f>
        <v>18.13</v>
      </c>
      <c r="R17" s="206"/>
      <c r="S17" s="206"/>
      <c r="T17" s="206"/>
      <c r="U17" s="207"/>
      <c r="V17" s="208">
        <f>'S4'!H219</f>
        <v>0.54</v>
      </c>
      <c r="W17" s="208"/>
      <c r="X17" s="208"/>
      <c r="Y17" s="208"/>
    </row>
    <row r="18" spans="1:25" x14ac:dyDescent="0.25">
      <c r="A18" s="144"/>
      <c r="B18" s="13" t="str">
        <f>'S3'!B222</f>
        <v>CO3</v>
      </c>
      <c r="C18" s="205">
        <f>'S3'!C222</f>
        <v>99.48</v>
      </c>
      <c r="D18" s="206"/>
      <c r="E18" s="206"/>
      <c r="F18" s="206"/>
      <c r="G18" s="207"/>
      <c r="H18" s="208">
        <f>'S3'!H222</f>
        <v>2.98</v>
      </c>
      <c r="I18" s="208"/>
      <c r="J18" s="208"/>
      <c r="K18" s="208"/>
      <c r="O18" s="144"/>
      <c r="P18" s="13" t="str">
        <f>'S4'!B220</f>
        <v>CO3</v>
      </c>
      <c r="Q18" s="205">
        <f>'S4'!C220</f>
        <v>18.13</v>
      </c>
      <c r="R18" s="206"/>
      <c r="S18" s="206"/>
      <c r="T18" s="206"/>
      <c r="U18" s="207"/>
      <c r="V18" s="208">
        <f>'S4'!H220</f>
        <v>0.54</v>
      </c>
      <c r="W18" s="208"/>
      <c r="X18" s="208"/>
      <c r="Y18" s="208"/>
    </row>
    <row r="19" spans="1:25" x14ac:dyDescent="0.25">
      <c r="A19" s="144"/>
      <c r="B19" s="13" t="str">
        <f>'S3'!B223</f>
        <v>CO4</v>
      </c>
      <c r="C19" s="205">
        <f>'S3'!C223</f>
        <v>98.45</v>
      </c>
      <c r="D19" s="206"/>
      <c r="E19" s="206"/>
      <c r="F19" s="206"/>
      <c r="G19" s="207"/>
      <c r="H19" s="208">
        <f>'S3'!H223</f>
        <v>2.95</v>
      </c>
      <c r="I19" s="208"/>
      <c r="J19" s="208"/>
      <c r="K19" s="208"/>
      <c r="O19" s="144"/>
      <c r="P19" s="13" t="str">
        <f>'S4'!B221</f>
        <v>CO4</v>
      </c>
      <c r="Q19" s="205">
        <f>'S4'!C221</f>
        <v>18.13</v>
      </c>
      <c r="R19" s="206"/>
      <c r="S19" s="206"/>
      <c r="T19" s="206"/>
      <c r="U19" s="207"/>
      <c r="V19" s="208">
        <f>'S4'!H221</f>
        <v>0.54</v>
      </c>
      <c r="W19" s="208"/>
      <c r="X19" s="208"/>
      <c r="Y19" s="208"/>
    </row>
    <row r="20" spans="1:25" ht="15" customHeight="1" x14ac:dyDescent="0.25">
      <c r="A20" s="145"/>
      <c r="B20" s="13" t="str">
        <f>'S3'!B224</f>
        <v>CO5</v>
      </c>
      <c r="C20" s="205">
        <f>'S3'!C224</f>
        <v>96.37</v>
      </c>
      <c r="D20" s="206"/>
      <c r="E20" s="206"/>
      <c r="F20" s="206"/>
      <c r="G20" s="207"/>
      <c r="H20" s="208">
        <f>'S3'!H224</f>
        <v>2.89</v>
      </c>
      <c r="I20" s="208"/>
      <c r="J20" s="208"/>
      <c r="K20" s="208"/>
      <c r="O20" s="145"/>
      <c r="P20" s="13" t="str">
        <f>'S4'!B222</f>
        <v>CO5</v>
      </c>
      <c r="Q20" s="205">
        <f>'S4'!C222</f>
        <v>18.13</v>
      </c>
      <c r="R20" s="206"/>
      <c r="S20" s="206"/>
      <c r="T20" s="206"/>
      <c r="U20" s="207"/>
      <c r="V20" s="208">
        <f>'S4'!H222</f>
        <v>0.54</v>
      </c>
      <c r="W20" s="208"/>
      <c r="X20" s="208"/>
      <c r="Y20" s="208"/>
    </row>
    <row r="23" spans="1:25" x14ac:dyDescent="0.25">
      <c r="B23" s="118" t="s">
        <v>125</v>
      </c>
      <c r="C23" s="118"/>
      <c r="D23" s="118"/>
      <c r="E23" s="118"/>
      <c r="F23" s="118"/>
      <c r="G23" s="118"/>
      <c r="H23" s="118"/>
      <c r="I23" s="118"/>
      <c r="J23" s="118"/>
      <c r="K23" s="118"/>
    </row>
    <row r="25" spans="1:25" ht="28.5" customHeight="1" x14ac:dyDescent="0.25">
      <c r="A25" s="13" t="str">
        <f>A15</f>
        <v>Course Code</v>
      </c>
      <c r="B25" s="13" t="str">
        <f>B15</f>
        <v>CO</v>
      </c>
      <c r="C25" s="122" t="s">
        <v>123</v>
      </c>
      <c r="D25" s="122"/>
      <c r="E25" s="122"/>
      <c r="F25" s="122" t="s">
        <v>122</v>
      </c>
      <c r="G25" s="122"/>
      <c r="H25" s="122"/>
      <c r="I25" s="122"/>
      <c r="J25" s="122" t="s">
        <v>121</v>
      </c>
      <c r="K25" s="122"/>
      <c r="L25" s="122"/>
      <c r="M25" s="122"/>
      <c r="N25" s="122"/>
      <c r="O25" s="122" t="s">
        <v>124</v>
      </c>
      <c r="P25" s="122"/>
      <c r="Q25" s="122"/>
    </row>
    <row r="26" spans="1:25" x14ac:dyDescent="0.25">
      <c r="A26" s="143" t="str">
        <f>A16</f>
        <v>BCS301</v>
      </c>
      <c r="B26" s="13" t="str">
        <f t="shared" ref="B26:C30" si="0">B16</f>
        <v>CO1</v>
      </c>
      <c r="C26" s="190">
        <f>C16</f>
        <v>98.45</v>
      </c>
      <c r="D26" s="190"/>
      <c r="E26" s="190"/>
      <c r="F26" s="190">
        <f>Q16</f>
        <v>18.13</v>
      </c>
      <c r="G26" s="190"/>
      <c r="H26" s="190"/>
      <c r="I26" s="190"/>
      <c r="J26" s="190">
        <f>ROUND((0.33*C26+0.67*F26),2)</f>
        <v>44.64</v>
      </c>
      <c r="K26" s="190"/>
      <c r="L26" s="190"/>
      <c r="M26" s="190"/>
      <c r="N26" s="190"/>
      <c r="O26" s="190">
        <f>ROUND((J26/100)*3,2)</f>
        <v>1.34</v>
      </c>
      <c r="P26" s="190"/>
      <c r="Q26" s="190"/>
    </row>
    <row r="27" spans="1:25" x14ac:dyDescent="0.25">
      <c r="A27" s="144"/>
      <c r="B27" s="13" t="str">
        <f t="shared" si="0"/>
        <v>CO2</v>
      </c>
      <c r="C27" s="190">
        <f t="shared" si="0"/>
        <v>100</v>
      </c>
      <c r="D27" s="190"/>
      <c r="E27" s="190"/>
      <c r="F27" s="190">
        <f>Q17</f>
        <v>18.13</v>
      </c>
      <c r="G27" s="190"/>
      <c r="H27" s="190"/>
      <c r="I27" s="190"/>
      <c r="J27" s="190">
        <f>ROUND((0.33*C27+0.67*F27),2)</f>
        <v>45.15</v>
      </c>
      <c r="K27" s="190"/>
      <c r="L27" s="190"/>
      <c r="M27" s="190"/>
      <c r="N27" s="190"/>
      <c r="O27" s="190">
        <f>ROUND((J27/100)*3,2)</f>
        <v>1.35</v>
      </c>
      <c r="P27" s="190"/>
      <c r="Q27" s="190"/>
    </row>
    <row r="28" spans="1:25" x14ac:dyDescent="0.25">
      <c r="A28" s="144"/>
      <c r="B28" s="13" t="str">
        <f t="shared" si="0"/>
        <v>CO3</v>
      </c>
      <c r="C28" s="190">
        <f t="shared" si="0"/>
        <v>99.48</v>
      </c>
      <c r="D28" s="190"/>
      <c r="E28" s="190"/>
      <c r="F28" s="190">
        <f>Q18</f>
        <v>18.13</v>
      </c>
      <c r="G28" s="190"/>
      <c r="H28" s="190"/>
      <c r="I28" s="190"/>
      <c r="J28" s="190">
        <f>ROUND((0.33*C28+0.67*F28),2)</f>
        <v>44.98</v>
      </c>
      <c r="K28" s="190"/>
      <c r="L28" s="190"/>
      <c r="M28" s="190"/>
      <c r="N28" s="190"/>
      <c r="O28" s="190">
        <f>ROUND((J28/100)*3,2)</f>
        <v>1.35</v>
      </c>
      <c r="P28" s="190"/>
      <c r="Q28" s="190"/>
    </row>
    <row r="29" spans="1:25" x14ac:dyDescent="0.25">
      <c r="A29" s="144"/>
      <c r="B29" s="13" t="str">
        <f t="shared" si="0"/>
        <v>CO4</v>
      </c>
      <c r="C29" s="190">
        <f t="shared" si="0"/>
        <v>98.45</v>
      </c>
      <c r="D29" s="190"/>
      <c r="E29" s="190"/>
      <c r="F29" s="190">
        <f>Q19</f>
        <v>18.13</v>
      </c>
      <c r="G29" s="190"/>
      <c r="H29" s="190"/>
      <c r="I29" s="190"/>
      <c r="J29" s="190">
        <f>ROUND((0.33*C29+0.67*F29),2)</f>
        <v>44.64</v>
      </c>
      <c r="K29" s="190"/>
      <c r="L29" s="190"/>
      <c r="M29" s="190"/>
      <c r="N29" s="190"/>
      <c r="O29" s="190">
        <f>ROUND((J29/100)*3,2)</f>
        <v>1.34</v>
      </c>
      <c r="P29" s="190"/>
      <c r="Q29" s="190"/>
    </row>
    <row r="30" spans="1:25" x14ac:dyDescent="0.25">
      <c r="A30" s="145"/>
      <c r="B30" s="13" t="str">
        <f t="shared" si="0"/>
        <v>CO5</v>
      </c>
      <c r="C30" s="190">
        <f t="shared" si="0"/>
        <v>96.37</v>
      </c>
      <c r="D30" s="190"/>
      <c r="E30" s="190"/>
      <c r="F30" s="190">
        <f>Q20</f>
        <v>18.13</v>
      </c>
      <c r="G30" s="190"/>
      <c r="H30" s="190"/>
      <c r="I30" s="190"/>
      <c r="J30" s="190">
        <f>ROUND((0.33*C30+0.67*F30),2)</f>
        <v>43.95</v>
      </c>
      <c r="K30" s="190"/>
      <c r="L30" s="190"/>
      <c r="M30" s="190"/>
      <c r="N30" s="190"/>
      <c r="O30" s="190">
        <f>ROUND((J30/100)*3,2)</f>
        <v>1.32</v>
      </c>
      <c r="P30" s="190"/>
      <c r="Q30" s="190"/>
    </row>
    <row r="33" spans="1:19" x14ac:dyDescent="0.25">
      <c r="B33" s="118" t="s">
        <v>126</v>
      </c>
      <c r="C33" s="118"/>
      <c r="D33" s="118"/>
      <c r="E33" s="118"/>
      <c r="F33" s="118"/>
      <c r="G33" s="118"/>
      <c r="H33" s="118"/>
      <c r="I33" s="118"/>
      <c r="J33" s="118"/>
      <c r="K33" s="118"/>
    </row>
    <row r="35" spans="1:19" ht="42" customHeight="1" x14ac:dyDescent="0.25">
      <c r="A35" s="13" t="str">
        <f>'S5'!A217</f>
        <v>Course Code</v>
      </c>
      <c r="B35" s="13" t="str">
        <f>'S5'!B217</f>
        <v>CO</v>
      </c>
      <c r="C35" s="127" t="s">
        <v>127</v>
      </c>
      <c r="D35" s="178"/>
      <c r="E35" s="178"/>
      <c r="F35" s="178"/>
      <c r="G35" s="128"/>
      <c r="H35" s="122" t="s">
        <v>128</v>
      </c>
      <c r="I35" s="122"/>
      <c r="J35" s="122"/>
      <c r="K35" s="122"/>
    </row>
    <row r="36" spans="1:19" x14ac:dyDescent="0.25">
      <c r="A36" s="143" t="str">
        <f>'S5'!A218</f>
        <v>BCS301</v>
      </c>
      <c r="B36" s="13" t="str">
        <f>'S5'!B218</f>
        <v>CO1</v>
      </c>
      <c r="C36" s="205">
        <f>'S5'!C218</f>
        <v>100</v>
      </c>
      <c r="D36" s="206"/>
      <c r="E36" s="206"/>
      <c r="F36" s="206"/>
      <c r="G36" s="207"/>
      <c r="H36" s="208">
        <f>'S5'!F218</f>
        <v>3</v>
      </c>
      <c r="I36" s="208"/>
      <c r="J36" s="208"/>
      <c r="K36" s="208"/>
    </row>
    <row r="37" spans="1:19" x14ac:dyDescent="0.25">
      <c r="A37" s="144"/>
      <c r="B37" s="13" t="str">
        <f>'S5'!B219</f>
        <v>CO2</v>
      </c>
      <c r="C37" s="205">
        <f>'S5'!C219</f>
        <v>98.45</v>
      </c>
      <c r="D37" s="206"/>
      <c r="E37" s="206"/>
      <c r="F37" s="206"/>
      <c r="G37" s="207"/>
      <c r="H37" s="208">
        <f>'S5'!F219</f>
        <v>2.95</v>
      </c>
      <c r="I37" s="208"/>
      <c r="J37" s="208"/>
      <c r="K37" s="208"/>
    </row>
    <row r="38" spans="1:19" x14ac:dyDescent="0.25">
      <c r="A38" s="144"/>
      <c r="B38" s="13" t="str">
        <f>'S5'!B220</f>
        <v>CO3</v>
      </c>
      <c r="C38" s="205">
        <f>'S5'!C220</f>
        <v>94.82</v>
      </c>
      <c r="D38" s="206"/>
      <c r="E38" s="206"/>
      <c r="F38" s="206"/>
      <c r="G38" s="207"/>
      <c r="H38" s="208">
        <f>'S5'!F220</f>
        <v>2.84</v>
      </c>
      <c r="I38" s="208"/>
      <c r="J38" s="208"/>
      <c r="K38" s="208"/>
    </row>
    <row r="39" spans="1:19" x14ac:dyDescent="0.25">
      <c r="A39" s="144"/>
      <c r="B39" s="13" t="str">
        <f>'S5'!B221</f>
        <v>CO4</v>
      </c>
      <c r="C39" s="205">
        <f>'S5'!C221</f>
        <v>99.48</v>
      </c>
      <c r="D39" s="206"/>
      <c r="E39" s="206"/>
      <c r="F39" s="206"/>
      <c r="G39" s="207"/>
      <c r="H39" s="208">
        <f>'S5'!F221</f>
        <v>2.98</v>
      </c>
      <c r="I39" s="208"/>
      <c r="J39" s="208"/>
      <c r="K39" s="208"/>
    </row>
    <row r="40" spans="1:19" x14ac:dyDescent="0.25">
      <c r="A40" s="145"/>
      <c r="B40" s="13" t="str">
        <f>'S5'!B222</f>
        <v>CO5</v>
      </c>
      <c r="C40" s="205">
        <f>'S5'!C222</f>
        <v>100</v>
      </c>
      <c r="D40" s="206"/>
      <c r="E40" s="206"/>
      <c r="F40" s="206"/>
      <c r="G40" s="207"/>
      <c r="H40" s="208">
        <f>'S5'!F222</f>
        <v>3</v>
      </c>
      <c r="I40" s="208"/>
      <c r="J40" s="208"/>
      <c r="K40" s="208"/>
    </row>
    <row r="43" spans="1:19" x14ac:dyDescent="0.25">
      <c r="B43" s="118" t="s">
        <v>133</v>
      </c>
      <c r="C43" s="118"/>
      <c r="D43" s="118"/>
      <c r="E43" s="118"/>
      <c r="F43" s="118"/>
      <c r="G43" s="118"/>
      <c r="H43" s="118"/>
      <c r="I43" s="118"/>
      <c r="J43" s="118"/>
      <c r="K43" s="118"/>
    </row>
    <row r="45" spans="1:19" ht="25.5" customHeight="1" x14ac:dyDescent="0.25">
      <c r="A45" s="13" t="str">
        <f>A35</f>
        <v>Course Code</v>
      </c>
      <c r="B45" s="13" t="str">
        <f>B35</f>
        <v>CO</v>
      </c>
      <c r="C45" s="122" t="s">
        <v>129</v>
      </c>
      <c r="D45" s="122"/>
      <c r="E45" s="122"/>
      <c r="F45" s="122"/>
      <c r="G45" s="122" t="s">
        <v>130</v>
      </c>
      <c r="H45" s="122"/>
      <c r="I45" s="122"/>
      <c r="J45" s="122"/>
      <c r="K45" s="122"/>
      <c r="L45" s="122" t="s">
        <v>131</v>
      </c>
      <c r="M45" s="122"/>
      <c r="N45" s="122"/>
      <c r="O45" s="122"/>
      <c r="P45" s="122" t="s">
        <v>132</v>
      </c>
      <c r="Q45" s="122"/>
      <c r="R45" s="122"/>
      <c r="S45" s="37" t="s">
        <v>106</v>
      </c>
    </row>
    <row r="46" spans="1:19" x14ac:dyDescent="0.25">
      <c r="A46" s="129" t="str">
        <f>A36</f>
        <v>BCS301</v>
      </c>
      <c r="B46" s="13" t="str">
        <f>B36</f>
        <v>CO1</v>
      </c>
      <c r="C46" s="190">
        <f>J26</f>
        <v>44.64</v>
      </c>
      <c r="D46" s="190"/>
      <c r="E46" s="190"/>
      <c r="F46" s="190"/>
      <c r="G46" s="190">
        <f>C36</f>
        <v>100</v>
      </c>
      <c r="H46" s="190"/>
      <c r="I46" s="190"/>
      <c r="J46" s="190"/>
      <c r="K46" s="190"/>
      <c r="L46" s="190">
        <f>ROUND((0.9*C46+0.1*G46),2)</f>
        <v>50.18</v>
      </c>
      <c r="M46" s="190"/>
      <c r="N46" s="190"/>
      <c r="O46" s="190"/>
      <c r="P46" s="190">
        <f>ROUND((L46/100)*3,2)</f>
        <v>1.51</v>
      </c>
      <c r="Q46" s="190"/>
      <c r="R46" s="190"/>
      <c r="S46" s="30" t="str">
        <f>IF(L46&gt;'S1'!F30,"Y","N")</f>
        <v>N</v>
      </c>
    </row>
    <row r="47" spans="1:19" x14ac:dyDescent="0.25">
      <c r="A47" s="129"/>
      <c r="B47" s="13" t="str">
        <f>B37</f>
        <v>CO2</v>
      </c>
      <c r="C47" s="190">
        <f>J27</f>
        <v>45.15</v>
      </c>
      <c r="D47" s="190"/>
      <c r="E47" s="190"/>
      <c r="F47" s="190"/>
      <c r="G47" s="190">
        <f>C37</f>
        <v>98.45</v>
      </c>
      <c r="H47" s="190"/>
      <c r="I47" s="190"/>
      <c r="J47" s="190"/>
      <c r="K47" s="190"/>
      <c r="L47" s="190">
        <f>ROUND((0.9*C47+0.1*G47),2)</f>
        <v>50.48</v>
      </c>
      <c r="M47" s="190"/>
      <c r="N47" s="190"/>
      <c r="O47" s="190"/>
      <c r="P47" s="190">
        <f>ROUND((L47/100)*3,2)</f>
        <v>1.51</v>
      </c>
      <c r="Q47" s="190"/>
      <c r="R47" s="190"/>
      <c r="S47" s="30" t="str">
        <f>IF(L47&gt;'S1'!F31,"Y","N")</f>
        <v>N</v>
      </c>
    </row>
    <row r="48" spans="1:19" x14ac:dyDescent="0.25">
      <c r="A48" s="129"/>
      <c r="B48" s="13" t="str">
        <f>B38</f>
        <v>CO3</v>
      </c>
      <c r="C48" s="190">
        <f>J28</f>
        <v>44.98</v>
      </c>
      <c r="D48" s="190"/>
      <c r="E48" s="190"/>
      <c r="F48" s="190"/>
      <c r="G48" s="190">
        <f>C38</f>
        <v>94.82</v>
      </c>
      <c r="H48" s="190"/>
      <c r="I48" s="190"/>
      <c r="J48" s="190"/>
      <c r="K48" s="190"/>
      <c r="L48" s="190">
        <f>ROUND((0.9*C48+0.1*G48),2)</f>
        <v>49.96</v>
      </c>
      <c r="M48" s="190"/>
      <c r="N48" s="190"/>
      <c r="O48" s="190"/>
      <c r="P48" s="190">
        <f>ROUND((L48/100)*3,2)</f>
        <v>1.5</v>
      </c>
      <c r="Q48" s="190"/>
      <c r="R48" s="190"/>
      <c r="S48" s="30" t="str">
        <f>IF(L48&gt;'S1'!F32,"Y","N")</f>
        <v>N</v>
      </c>
    </row>
    <row r="49" spans="1:19" x14ac:dyDescent="0.25">
      <c r="A49" s="129"/>
      <c r="B49" s="13" t="str">
        <f>B39</f>
        <v>CO4</v>
      </c>
      <c r="C49" s="190">
        <f>J29</f>
        <v>44.64</v>
      </c>
      <c r="D49" s="190"/>
      <c r="E49" s="190"/>
      <c r="F49" s="190"/>
      <c r="G49" s="190">
        <f>C39</f>
        <v>99.48</v>
      </c>
      <c r="H49" s="190"/>
      <c r="I49" s="190"/>
      <c r="J49" s="190"/>
      <c r="K49" s="190"/>
      <c r="L49" s="190">
        <f>ROUND((0.9*C49+0.1*G49),2)</f>
        <v>50.12</v>
      </c>
      <c r="M49" s="190"/>
      <c r="N49" s="190"/>
      <c r="O49" s="190"/>
      <c r="P49" s="190">
        <f>ROUND((L49/100)*3,2)</f>
        <v>1.5</v>
      </c>
      <c r="Q49" s="190"/>
      <c r="R49" s="190"/>
      <c r="S49" s="30" t="str">
        <f>IF(L49&gt;'S1'!F33,"Y","N")</f>
        <v>N</v>
      </c>
    </row>
    <row r="50" spans="1:19" x14ac:dyDescent="0.25">
      <c r="A50" s="129"/>
      <c r="B50" s="13" t="str">
        <f>B40</f>
        <v>CO5</v>
      </c>
      <c r="C50" s="190">
        <f>J30</f>
        <v>43.95</v>
      </c>
      <c r="D50" s="190"/>
      <c r="E50" s="190"/>
      <c r="F50" s="190"/>
      <c r="G50" s="190">
        <f>C40</f>
        <v>100</v>
      </c>
      <c r="H50" s="190"/>
      <c r="I50" s="190"/>
      <c r="J50" s="190"/>
      <c r="K50" s="190"/>
      <c r="L50" s="190">
        <f>ROUND((0.9*C50+0.1*G50),2)</f>
        <v>49.56</v>
      </c>
      <c r="M50" s="190"/>
      <c r="N50" s="190"/>
      <c r="O50" s="190"/>
      <c r="P50" s="190">
        <f>ROUND((L50/100)*3,2)</f>
        <v>1.49</v>
      </c>
      <c r="Q50" s="190"/>
      <c r="R50" s="190"/>
      <c r="S50" s="30" t="str">
        <f>IF(L50&gt;'S1'!F34,"Y","N")</f>
        <v>N</v>
      </c>
    </row>
    <row r="53" spans="1:19" x14ac:dyDescent="0.25">
      <c r="A53" s="13" t="str">
        <f>A35</f>
        <v>Course Code</v>
      </c>
      <c r="B53" s="13" t="str">
        <f t="shared" ref="B53:B58" si="1">B25</f>
        <v>CO</v>
      </c>
      <c r="C53" s="203" t="s">
        <v>134</v>
      </c>
      <c r="D53" s="203"/>
      <c r="E53" s="203" t="s">
        <v>133</v>
      </c>
      <c r="F53" s="203"/>
      <c r="G53" s="13" t="s">
        <v>106</v>
      </c>
    </row>
    <row r="54" spans="1:19" x14ac:dyDescent="0.25">
      <c r="A54" s="129" t="str">
        <f>A36</f>
        <v>BCS301</v>
      </c>
      <c r="B54" s="13" t="str">
        <f t="shared" si="1"/>
        <v>CO1</v>
      </c>
      <c r="C54" s="204">
        <f>'S1'!F30</f>
        <v>58</v>
      </c>
      <c r="D54" s="190"/>
      <c r="E54" s="190">
        <f>L46</f>
        <v>50.18</v>
      </c>
      <c r="F54" s="190"/>
      <c r="G54" s="5" t="str">
        <f>IF(E54&gt;C54,"Y","N")</f>
        <v>N</v>
      </c>
    </row>
    <row r="55" spans="1:19" x14ac:dyDescent="0.25">
      <c r="A55" s="129"/>
      <c r="B55" s="13" t="str">
        <f t="shared" si="1"/>
        <v>CO2</v>
      </c>
      <c r="C55" s="204">
        <f>'S1'!F31</f>
        <v>57</v>
      </c>
      <c r="D55" s="190"/>
      <c r="E55" s="190">
        <f>L47</f>
        <v>50.48</v>
      </c>
      <c r="F55" s="190"/>
      <c r="G55" s="5" t="str">
        <f>IF(E55&gt;C55,"Y","N")</f>
        <v>N</v>
      </c>
    </row>
    <row r="56" spans="1:19" x14ac:dyDescent="0.25">
      <c r="A56" s="129"/>
      <c r="B56" s="13" t="str">
        <f t="shared" si="1"/>
        <v>CO3</v>
      </c>
      <c r="C56" s="204">
        <f>'S1'!F32</f>
        <v>58</v>
      </c>
      <c r="D56" s="190"/>
      <c r="E56" s="190">
        <f>L48</f>
        <v>49.96</v>
      </c>
      <c r="F56" s="190"/>
      <c r="G56" s="5" t="str">
        <f>IF(E56&gt;C56,"Y","N")</f>
        <v>N</v>
      </c>
    </row>
    <row r="57" spans="1:19" x14ac:dyDescent="0.25">
      <c r="A57" s="129"/>
      <c r="B57" s="13" t="str">
        <f t="shared" si="1"/>
        <v>CO4</v>
      </c>
      <c r="C57" s="204">
        <f>'S1'!F33</f>
        <v>58</v>
      </c>
      <c r="D57" s="190"/>
      <c r="E57" s="190">
        <f>L49</f>
        <v>50.12</v>
      </c>
      <c r="F57" s="190"/>
      <c r="G57" s="5" t="str">
        <f>IF(E57&gt;C57,"Y","N")</f>
        <v>N</v>
      </c>
    </row>
    <row r="58" spans="1:19" x14ac:dyDescent="0.25">
      <c r="A58" s="129"/>
      <c r="B58" s="13" t="str">
        <f t="shared" si="1"/>
        <v>CO5</v>
      </c>
      <c r="C58" s="204">
        <f>'S1'!F34</f>
        <v>58</v>
      </c>
      <c r="D58" s="190"/>
      <c r="E58" s="190">
        <f>L50</f>
        <v>49.56</v>
      </c>
      <c r="F58" s="190"/>
      <c r="G58" s="5" t="str">
        <f>IF(E58&gt;C58,"Y","N")</f>
        <v>N</v>
      </c>
    </row>
    <row r="62" spans="1:19" ht="28.5" customHeight="1" x14ac:dyDescent="0.25">
      <c r="A62" s="13" t="str">
        <f>A35</f>
        <v>Course Code</v>
      </c>
      <c r="B62" s="13" t="str">
        <f>B35</f>
        <v>CO</v>
      </c>
      <c r="C62" s="122" t="s">
        <v>158</v>
      </c>
      <c r="D62" s="122"/>
      <c r="E62" s="122"/>
    </row>
    <row r="63" spans="1:19" x14ac:dyDescent="0.25">
      <c r="A63" s="129" t="str">
        <f>A36</f>
        <v>BCS301</v>
      </c>
      <c r="B63" s="13" t="str">
        <f>B36</f>
        <v>CO1</v>
      </c>
      <c r="C63" s="190">
        <f>P46</f>
        <v>1.51</v>
      </c>
      <c r="D63" s="190"/>
      <c r="E63" s="190"/>
    </row>
    <row r="64" spans="1:19" x14ac:dyDescent="0.25">
      <c r="A64" s="129"/>
      <c r="B64" s="13" t="str">
        <f>B37</f>
        <v>CO2</v>
      </c>
      <c r="C64" s="190">
        <f>P47</f>
        <v>1.51</v>
      </c>
      <c r="D64" s="190"/>
      <c r="E64" s="190"/>
    </row>
    <row r="65" spans="1:5" x14ac:dyDescent="0.25">
      <c r="A65" s="129"/>
      <c r="B65" s="13" t="str">
        <f>B38</f>
        <v>CO3</v>
      </c>
      <c r="C65" s="190">
        <f>P48</f>
        <v>1.5</v>
      </c>
      <c r="D65" s="190"/>
      <c r="E65" s="190"/>
    </row>
    <row r="66" spans="1:5" x14ac:dyDescent="0.25">
      <c r="A66" s="129"/>
      <c r="B66" s="13" t="str">
        <f>B39</f>
        <v>CO4</v>
      </c>
      <c r="C66" s="190">
        <f>P49</f>
        <v>1.5</v>
      </c>
      <c r="D66" s="190"/>
      <c r="E66" s="190"/>
    </row>
    <row r="67" spans="1:5" x14ac:dyDescent="0.25">
      <c r="A67" s="129"/>
      <c r="B67" s="13" t="str">
        <f>B40</f>
        <v>CO5</v>
      </c>
      <c r="C67" s="190">
        <f>P50</f>
        <v>1.49</v>
      </c>
      <c r="D67" s="190"/>
      <c r="E67" s="190"/>
    </row>
  </sheetData>
  <mergeCells count="121">
    <mergeCell ref="H38:K38"/>
    <mergeCell ref="C39:G39"/>
    <mergeCell ref="H39:K39"/>
    <mergeCell ref="C40:G40"/>
    <mergeCell ref="H40:K40"/>
    <mergeCell ref="P13:Y13"/>
    <mergeCell ref="V18:Y18"/>
    <mergeCell ref="Q19:U19"/>
    <mergeCell ref="V19:Y19"/>
    <mergeCell ref="Q20:U20"/>
    <mergeCell ref="V20:Y20"/>
    <mergeCell ref="H20:K20"/>
    <mergeCell ref="Q15:U15"/>
    <mergeCell ref="V15:Y15"/>
    <mergeCell ref="O16:O20"/>
    <mergeCell ref="Q16:U16"/>
    <mergeCell ref="V16:Y16"/>
    <mergeCell ref="Q17:U17"/>
    <mergeCell ref="V17:Y17"/>
    <mergeCell ref="Q18:U18"/>
    <mergeCell ref="H15:K15"/>
    <mergeCell ref="O30:Q30"/>
    <mergeCell ref="O25:Q25"/>
    <mergeCell ref="O26:Q26"/>
    <mergeCell ref="C27:E27"/>
    <mergeCell ref="F28:I28"/>
    <mergeCell ref="F29:I29"/>
    <mergeCell ref="F30:I30"/>
    <mergeCell ref="B23:K23"/>
    <mergeCell ref="C30:E30"/>
    <mergeCell ref="F26:I26"/>
    <mergeCell ref="F27:I27"/>
    <mergeCell ref="J25:N25"/>
    <mergeCell ref="J26:N26"/>
    <mergeCell ref="J27:N27"/>
    <mergeCell ref="J28:N28"/>
    <mergeCell ref="J29:N29"/>
    <mergeCell ref="O27:Q27"/>
    <mergeCell ref="B2:G2"/>
    <mergeCell ref="B3:G3"/>
    <mergeCell ref="B4:G4"/>
    <mergeCell ref="B5:G5"/>
    <mergeCell ref="B6:G6"/>
    <mergeCell ref="H19:K19"/>
    <mergeCell ref="B10:J10"/>
    <mergeCell ref="A16:A20"/>
    <mergeCell ref="C15:G15"/>
    <mergeCell ref="C16:G16"/>
    <mergeCell ref="C17:G17"/>
    <mergeCell ref="C18:G18"/>
    <mergeCell ref="C19:G19"/>
    <mergeCell ref="C20:G20"/>
    <mergeCell ref="B13:K13"/>
    <mergeCell ref="B7:G7"/>
    <mergeCell ref="H16:K16"/>
    <mergeCell ref="H17:K17"/>
    <mergeCell ref="H18:K18"/>
    <mergeCell ref="A26:A30"/>
    <mergeCell ref="C25:E25"/>
    <mergeCell ref="F25:I25"/>
    <mergeCell ref="C26:E26"/>
    <mergeCell ref="B43:K43"/>
    <mergeCell ref="A46:A50"/>
    <mergeCell ref="C45:F45"/>
    <mergeCell ref="G45:K45"/>
    <mergeCell ref="L45:O45"/>
    <mergeCell ref="C50:F50"/>
    <mergeCell ref="G50:K50"/>
    <mergeCell ref="L50:O50"/>
    <mergeCell ref="O28:Q28"/>
    <mergeCell ref="O29:Q29"/>
    <mergeCell ref="B33:K33"/>
    <mergeCell ref="C35:G35"/>
    <mergeCell ref="H35:K35"/>
    <mergeCell ref="A36:A40"/>
    <mergeCell ref="C36:G36"/>
    <mergeCell ref="H36:K36"/>
    <mergeCell ref="C37:G37"/>
    <mergeCell ref="H37:K37"/>
    <mergeCell ref="C38:G38"/>
    <mergeCell ref="J30:N30"/>
    <mergeCell ref="C28:E28"/>
    <mergeCell ref="C29:E29"/>
    <mergeCell ref="P45:R45"/>
    <mergeCell ref="C46:F46"/>
    <mergeCell ref="E58:F58"/>
    <mergeCell ref="C47:F47"/>
    <mergeCell ref="C48:F48"/>
    <mergeCell ref="C49:F49"/>
    <mergeCell ref="G46:K46"/>
    <mergeCell ref="G47:K47"/>
    <mergeCell ref="G48:K48"/>
    <mergeCell ref="G49:K49"/>
    <mergeCell ref="L46:O46"/>
    <mergeCell ref="L47:O47"/>
    <mergeCell ref="L48:O48"/>
    <mergeCell ref="L49:O49"/>
    <mergeCell ref="A63:A67"/>
    <mergeCell ref="C62:E62"/>
    <mergeCell ref="C63:E63"/>
    <mergeCell ref="C64:E64"/>
    <mergeCell ref="C65:E65"/>
    <mergeCell ref="C66:E66"/>
    <mergeCell ref="C67:E67"/>
    <mergeCell ref="P46:R46"/>
    <mergeCell ref="P47:R47"/>
    <mergeCell ref="P48:R48"/>
    <mergeCell ref="P49:R49"/>
    <mergeCell ref="P50:R50"/>
    <mergeCell ref="A54:A58"/>
    <mergeCell ref="C53:D53"/>
    <mergeCell ref="E53:F53"/>
    <mergeCell ref="C54:D54"/>
    <mergeCell ref="C55:D55"/>
    <mergeCell ref="C56:D56"/>
    <mergeCell ref="C57:D57"/>
    <mergeCell ref="C58:D58"/>
    <mergeCell ref="E54:F54"/>
    <mergeCell ref="E55:F55"/>
    <mergeCell ref="E56:F56"/>
    <mergeCell ref="E57:F57"/>
  </mergeCells>
  <pageMargins left="0.70866141732283472" right="0.70866141732283472" top="0.74803149606299213" bottom="0.55118110236220474" header="0.31496062992125984" footer="0.31496062992125984"/>
  <pageSetup paperSize="9" scale="7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P82"/>
  <sheetViews>
    <sheetView topLeftCell="A11" workbookViewId="0">
      <selection activeCell="D17" sqref="D17"/>
    </sheetView>
  </sheetViews>
  <sheetFormatPr defaultRowHeight="15" x14ac:dyDescent="0.25"/>
  <cols>
    <col min="1" max="1" width="12.85546875" bestFit="1" customWidth="1"/>
    <col min="2" max="2" width="10" customWidth="1"/>
    <col min="4" max="4" width="11.140625" customWidth="1"/>
  </cols>
  <sheetData>
    <row r="2" spans="1:7" x14ac:dyDescent="0.25">
      <c r="A2" s="1" t="str">
        <f>Process!A2</f>
        <v>Course Name</v>
      </c>
      <c r="B2" s="115" t="str">
        <f>Process!B2</f>
        <v>Data Structure</v>
      </c>
      <c r="C2" s="115"/>
      <c r="D2" s="115"/>
      <c r="E2" s="115"/>
      <c r="F2" s="115"/>
      <c r="G2" s="115"/>
    </row>
    <row r="3" spans="1:7" x14ac:dyDescent="0.25">
      <c r="A3" s="1" t="str">
        <f>Process!A3</f>
        <v>Course Code</v>
      </c>
      <c r="B3" s="115" t="str">
        <f>Process!B3</f>
        <v>BCS301</v>
      </c>
      <c r="C3" s="115"/>
      <c r="D3" s="115"/>
      <c r="E3" s="115"/>
      <c r="F3" s="115"/>
      <c r="G3" s="115"/>
    </row>
    <row r="4" spans="1:7" x14ac:dyDescent="0.25">
      <c r="A4" s="1" t="str">
        <f>Process!A4</f>
        <v>Batch</v>
      </c>
      <c r="B4" s="115" t="str">
        <f>Process!B4</f>
        <v>2022 2026</v>
      </c>
      <c r="C4" s="115"/>
      <c r="D4" s="115"/>
      <c r="E4" s="115"/>
      <c r="F4" s="115"/>
      <c r="G4" s="115"/>
    </row>
    <row r="5" spans="1:7" x14ac:dyDescent="0.25">
      <c r="A5" s="1" t="str">
        <f>Process!A5</f>
        <v>Semester</v>
      </c>
      <c r="B5" s="115">
        <f>Process!B5</f>
        <v>3</v>
      </c>
      <c r="C5" s="115"/>
      <c r="D5" s="115"/>
      <c r="E5" s="115"/>
      <c r="F5" s="115"/>
      <c r="G5" s="115"/>
    </row>
    <row r="6" spans="1:7" x14ac:dyDescent="0.25">
      <c r="A6" s="1" t="str">
        <f>Process!A6</f>
        <v>Session</v>
      </c>
      <c r="B6" s="115" t="str">
        <f>Process!B6</f>
        <v>2023 2024</v>
      </c>
      <c r="C6" s="115"/>
      <c r="D6" s="115"/>
      <c r="E6" s="115"/>
      <c r="F6" s="115"/>
      <c r="G6" s="115"/>
    </row>
    <row r="7" spans="1:7" x14ac:dyDescent="0.25">
      <c r="A7" s="1" t="str">
        <f>Process!A7</f>
        <v>L:T:P</v>
      </c>
      <c r="B7" s="115" t="str">
        <f>Process!B7</f>
        <v>3.1.0</v>
      </c>
      <c r="C7" s="115"/>
      <c r="D7" s="115"/>
      <c r="E7" s="115"/>
      <c r="F7" s="115"/>
      <c r="G7" s="115"/>
    </row>
    <row r="10" spans="1:7" ht="18.75" x14ac:dyDescent="0.3">
      <c r="B10" s="212" t="s">
        <v>133</v>
      </c>
      <c r="C10" s="212"/>
      <c r="D10" s="212"/>
    </row>
    <row r="11" spans="1:7" ht="18.75" x14ac:dyDescent="0.3">
      <c r="B11" s="39"/>
      <c r="C11" s="39"/>
      <c r="D11" s="39"/>
    </row>
    <row r="12" spans="1:7" ht="36.75" customHeight="1" x14ac:dyDescent="0.25">
      <c r="B12" s="44" t="str">
        <f>'S6'!A53</f>
        <v>Course Code</v>
      </c>
      <c r="C12" s="44" t="str">
        <f>'S6'!B53</f>
        <v>CO</v>
      </c>
      <c r="D12" s="28" t="str">
        <f>'S6'!E53</f>
        <v>CO Attainment</v>
      </c>
    </row>
    <row r="13" spans="1:7" x14ac:dyDescent="0.25">
      <c r="B13" s="143" t="str">
        <f>'S6'!A54</f>
        <v>BCS301</v>
      </c>
      <c r="C13" s="4" t="str">
        <f>'S6'!B54</f>
        <v>CO1</v>
      </c>
      <c r="D13" s="33">
        <f>'S6'!E54</f>
        <v>50.18</v>
      </c>
    </row>
    <row r="14" spans="1:7" x14ac:dyDescent="0.25">
      <c r="B14" s="144"/>
      <c r="C14" s="4" t="str">
        <f>'S6'!B55</f>
        <v>CO2</v>
      </c>
      <c r="D14" s="33">
        <f>'S6'!E55</f>
        <v>50.48</v>
      </c>
    </row>
    <row r="15" spans="1:7" x14ac:dyDescent="0.25">
      <c r="B15" s="144"/>
      <c r="C15" s="4" t="str">
        <f>'S6'!B56</f>
        <v>CO3</v>
      </c>
      <c r="D15" s="33">
        <f>'S6'!E56</f>
        <v>49.96</v>
      </c>
    </row>
    <row r="16" spans="1:7" x14ac:dyDescent="0.25">
      <c r="B16" s="144"/>
      <c r="C16" s="4" t="str">
        <f>'S6'!B57</f>
        <v>CO4</v>
      </c>
      <c r="D16" s="33">
        <f>'S6'!E57</f>
        <v>50.12</v>
      </c>
    </row>
    <row r="17" spans="2:16" x14ac:dyDescent="0.25">
      <c r="B17" s="145"/>
      <c r="C17" s="4" t="str">
        <f>'S6'!B58</f>
        <v>CO5</v>
      </c>
      <c r="D17" s="33">
        <f>'S6'!E58</f>
        <v>49.56</v>
      </c>
    </row>
    <row r="18" spans="2:16" x14ac:dyDescent="0.25">
      <c r="B18" s="41"/>
      <c r="C18" s="42"/>
      <c r="D18" s="43"/>
    </row>
    <row r="19" spans="2:16" x14ac:dyDescent="0.25">
      <c r="B19" s="41"/>
      <c r="C19" s="42"/>
      <c r="D19" s="43"/>
    </row>
    <row r="20" spans="2:16" ht="18.75" x14ac:dyDescent="0.3">
      <c r="B20" s="212" t="str">
        <f>'S2'!C10</f>
        <v>CO-PO Mapping</v>
      </c>
      <c r="C20" s="212"/>
      <c r="D20" s="212"/>
    </row>
    <row r="23" spans="2:16" ht="34.5" customHeight="1" x14ac:dyDescent="0.25">
      <c r="B23" s="4" t="str">
        <f>'S2'!C13</f>
        <v>Course Code</v>
      </c>
      <c r="C23" s="141" t="str">
        <f>'S2'!D13</f>
        <v>CO</v>
      </c>
      <c r="D23" s="142"/>
      <c r="E23" s="28" t="str">
        <f>'S2'!F13</f>
        <v>PO1</v>
      </c>
      <c r="F23" s="28" t="str">
        <f>'S2'!G13</f>
        <v>PO2</v>
      </c>
      <c r="G23" s="28" t="str">
        <f>'S2'!H13</f>
        <v>PO3</v>
      </c>
      <c r="H23" s="28" t="str">
        <f>'S2'!I13</f>
        <v>PO4</v>
      </c>
      <c r="I23" s="28" t="str">
        <f>'S2'!J13</f>
        <v>PO5</v>
      </c>
      <c r="J23" s="28" t="str">
        <f>'S2'!K13</f>
        <v>PO6</v>
      </c>
      <c r="K23" s="28" t="str">
        <f>'S2'!L13</f>
        <v>PO7</v>
      </c>
      <c r="L23" s="28" t="str">
        <f>'S2'!M13</f>
        <v>PO8</v>
      </c>
      <c r="M23" s="28" t="str">
        <f>'S2'!N13</f>
        <v>PO9</v>
      </c>
      <c r="N23" s="28" t="str">
        <f>'S2'!O13</f>
        <v>PO10</v>
      </c>
      <c r="O23" s="28" t="str">
        <f>'S2'!P13</f>
        <v>PO11</v>
      </c>
      <c r="P23" s="28" t="str">
        <f>'S2'!Q13</f>
        <v>PO12</v>
      </c>
    </row>
    <row r="24" spans="2:16" x14ac:dyDescent="0.25">
      <c r="B24" s="129" t="str">
        <f>'S2'!C14</f>
        <v>BCS301</v>
      </c>
      <c r="C24" s="3" t="str">
        <f>'S2'!D14</f>
        <v>CO1</v>
      </c>
      <c r="D24" s="3" t="str">
        <f>'S2'!E14</f>
        <v>BCS301.1</v>
      </c>
      <c r="E24" s="29">
        <f>IF('S2'!F14,'S2'!F14,"")</f>
        <v>3</v>
      </c>
      <c r="F24" s="29">
        <f>IF('S2'!G14,'S2'!G14,"")</f>
        <v>1</v>
      </c>
      <c r="G24" s="61" t="str">
        <f>IF('S2'!H14,'S2'!H14,"")</f>
        <v/>
      </c>
      <c r="H24" s="29" t="str">
        <f>IF('S2'!I14,'S2'!I14,"")</f>
        <v/>
      </c>
      <c r="I24" s="29">
        <f>IF('S2'!J14,'S2'!J14,"")</f>
        <v>1</v>
      </c>
      <c r="J24" s="29" t="str">
        <f>IF('S2'!K14,'S2'!K14,"")</f>
        <v/>
      </c>
      <c r="K24" s="29" t="str">
        <f>IF('S2'!L14,'S2'!L14,"")</f>
        <v/>
      </c>
      <c r="L24" s="29" t="str">
        <f>IF('S2'!M14,'S2'!M14,"")</f>
        <v/>
      </c>
      <c r="M24" s="29">
        <f>IF('S2'!N14,'S2'!N14,"")</f>
        <v>1</v>
      </c>
      <c r="N24" s="29">
        <f>IF('S2'!O14,'S2'!O14,"")</f>
        <v>1</v>
      </c>
      <c r="O24" s="29" t="str">
        <f>IF('S2'!P14,'S2'!P14,"")</f>
        <v/>
      </c>
      <c r="P24" s="29" t="str">
        <f>IF('S2'!Q14,'S2'!Q14,"")</f>
        <v/>
      </c>
    </row>
    <row r="25" spans="2:16" x14ac:dyDescent="0.25">
      <c r="B25" s="129"/>
      <c r="C25" s="3" t="str">
        <f>'S2'!D15</f>
        <v>CO2</v>
      </c>
      <c r="D25" s="3" t="str">
        <f>'S2'!E15</f>
        <v>BCS301.2</v>
      </c>
      <c r="E25" s="29">
        <f>IF('S2'!F15,'S2'!F15,"")</f>
        <v>3</v>
      </c>
      <c r="F25" s="29">
        <f>IF('S2'!G15,'S2'!G15,"")</f>
        <v>1</v>
      </c>
      <c r="G25" s="29" t="str">
        <f>IF('S2'!H15,'S2'!H15,"")</f>
        <v/>
      </c>
      <c r="H25" s="29" t="str">
        <f>IF('S2'!I15,'S2'!I15,"")</f>
        <v/>
      </c>
      <c r="I25" s="29">
        <f>IF('S2'!J15,'S2'!J15,"")</f>
        <v>1</v>
      </c>
      <c r="J25" s="29" t="str">
        <f>IF('S2'!K15,'S2'!K15,"")</f>
        <v/>
      </c>
      <c r="K25" s="29" t="str">
        <f>IF('S2'!L15,'S2'!L15,"")</f>
        <v/>
      </c>
      <c r="L25" s="29" t="str">
        <f>IF('S2'!M15,'S2'!M15,"")</f>
        <v/>
      </c>
      <c r="M25" s="29">
        <f>IF('S2'!N15,'S2'!N15,"")</f>
        <v>1</v>
      </c>
      <c r="N25" s="29">
        <f>IF('S2'!O15,'S2'!O15,"")</f>
        <v>1</v>
      </c>
      <c r="O25" s="29" t="str">
        <f>IF('S2'!P15,'S2'!P15,"")</f>
        <v/>
      </c>
      <c r="P25" s="29" t="str">
        <f>IF('S2'!Q15,'S2'!Q15,"")</f>
        <v/>
      </c>
    </row>
    <row r="26" spans="2:16" x14ac:dyDescent="0.25">
      <c r="B26" s="129"/>
      <c r="C26" s="3" t="str">
        <f>'S2'!D16</f>
        <v>CO3</v>
      </c>
      <c r="D26" s="3" t="str">
        <f>'S2'!E16</f>
        <v>BCS301.3</v>
      </c>
      <c r="E26" s="29">
        <f>IF('S2'!F16,'S2'!F16,"")</f>
        <v>3</v>
      </c>
      <c r="F26" s="29">
        <f>IF('S2'!G16,'S2'!G16,"")</f>
        <v>1</v>
      </c>
      <c r="G26" s="29" t="str">
        <f>IF('S2'!H16,'S2'!H16,"")</f>
        <v/>
      </c>
      <c r="H26" s="29" t="str">
        <f>IF('S2'!I16,'S2'!I16,"")</f>
        <v/>
      </c>
      <c r="I26" s="29">
        <f>IF('S2'!J16,'S2'!J16,"")</f>
        <v>1</v>
      </c>
      <c r="J26" s="29" t="str">
        <f>IF('S2'!K16,'S2'!K16,"")</f>
        <v/>
      </c>
      <c r="K26" s="29" t="str">
        <f>IF('S2'!L16,'S2'!L16,"")</f>
        <v/>
      </c>
      <c r="L26" s="29" t="str">
        <f>IF('S2'!M16,'S2'!M16,"")</f>
        <v/>
      </c>
      <c r="M26" s="29">
        <f>IF('S2'!N16,'S2'!N16,"")</f>
        <v>1</v>
      </c>
      <c r="N26" s="29">
        <f>IF('S2'!O16,'S2'!O16,"")</f>
        <v>1</v>
      </c>
      <c r="O26" s="29" t="str">
        <f>IF('S2'!P16,'S2'!P16,"")</f>
        <v/>
      </c>
      <c r="P26" s="29" t="str">
        <f>IF('S2'!Q16,'S2'!Q16,"")</f>
        <v/>
      </c>
    </row>
    <row r="27" spans="2:16" x14ac:dyDescent="0.25">
      <c r="B27" s="129"/>
      <c r="C27" s="3" t="str">
        <f>'S2'!D17</f>
        <v>CO4</v>
      </c>
      <c r="D27" s="3" t="str">
        <f>'S2'!E17</f>
        <v>BCS301.4</v>
      </c>
      <c r="E27" s="29">
        <f>IF('S2'!F17,'S2'!F17,"")</f>
        <v>3</v>
      </c>
      <c r="F27" s="29">
        <f>IF('S2'!G17,'S2'!G17,"")</f>
        <v>1</v>
      </c>
      <c r="G27" s="29" t="str">
        <f>IF('S2'!H17,'S2'!H17,"")</f>
        <v/>
      </c>
      <c r="H27" s="29" t="str">
        <f>IF('S2'!I17,'S2'!I17,"")</f>
        <v/>
      </c>
      <c r="I27" s="29">
        <f>IF('S2'!J17,'S2'!J17,"")</f>
        <v>1</v>
      </c>
      <c r="J27" s="29" t="str">
        <f>IF('S2'!K17,'S2'!K17,"")</f>
        <v/>
      </c>
      <c r="K27" s="29" t="str">
        <f>IF('S2'!L17,'S2'!L17,"")</f>
        <v/>
      </c>
      <c r="L27" s="29" t="str">
        <f>IF('S2'!M17,'S2'!M17,"")</f>
        <v/>
      </c>
      <c r="M27" s="29">
        <f>IF('S2'!N17,'S2'!N17,"")</f>
        <v>1</v>
      </c>
      <c r="N27" s="29">
        <f>IF('S2'!O17,'S2'!O17,"")</f>
        <v>1</v>
      </c>
      <c r="O27" s="29" t="str">
        <f>IF('S2'!P17,'S2'!P17,"")</f>
        <v/>
      </c>
      <c r="P27" s="29" t="str">
        <f>IF('S2'!Q17,'S2'!Q17,"")</f>
        <v/>
      </c>
    </row>
    <row r="28" spans="2:16" x14ac:dyDescent="0.25">
      <c r="B28" s="129"/>
      <c r="C28" s="3" t="str">
        <f>'S2'!D18</f>
        <v>CO5</v>
      </c>
      <c r="D28" s="3" t="str">
        <f>'S2'!E18</f>
        <v>BCS301.5</v>
      </c>
      <c r="E28" s="29">
        <f>IF('S2'!F18,'S2'!F18,"")</f>
        <v>3</v>
      </c>
      <c r="F28" s="29">
        <f>IF('S2'!G18,'S2'!G18,"")</f>
        <v>1</v>
      </c>
      <c r="G28" s="29" t="str">
        <f>IF('S2'!H18,'S2'!H18,"")</f>
        <v/>
      </c>
      <c r="H28" s="29" t="str">
        <f>IF('S2'!I18,'S2'!I18,"")</f>
        <v/>
      </c>
      <c r="I28" s="29">
        <f>IF('S2'!J18,'S2'!J18,"")</f>
        <v>1</v>
      </c>
      <c r="J28" s="29" t="str">
        <f>IF('S2'!K18,'S2'!K18,"")</f>
        <v/>
      </c>
      <c r="K28" s="29" t="str">
        <f>IF('S2'!L18,'S2'!L18,"")</f>
        <v/>
      </c>
      <c r="L28" s="29" t="str">
        <f>IF('S2'!M18,'S2'!M18,"")</f>
        <v/>
      </c>
      <c r="M28" s="29">
        <f>IF('S2'!N18,'S2'!N18,"")</f>
        <v>1</v>
      </c>
      <c r="N28" s="29">
        <f>IF('S2'!O18,'S2'!O18,"")</f>
        <v>1</v>
      </c>
      <c r="O28" s="29" t="str">
        <f>IF('S2'!P18,'S2'!P18,"")</f>
        <v/>
      </c>
      <c r="P28" s="29" t="str">
        <f>IF('S2'!Q18,'S2'!Q18,"")</f>
        <v/>
      </c>
    </row>
    <row r="29" spans="2:16" ht="15" customHeight="1" x14ac:dyDescent="0.25">
      <c r="B29" s="130" t="str">
        <f>'S2'!C19</f>
        <v>Mapping Strength</v>
      </c>
      <c r="C29" s="132"/>
      <c r="D29" s="3" t="str">
        <f>'S2'!E19</f>
        <v>BCS301</v>
      </c>
      <c r="E29" s="29">
        <f>'S2'!F19</f>
        <v>3</v>
      </c>
      <c r="F29" s="29">
        <f>'S2'!G19</f>
        <v>1</v>
      </c>
      <c r="G29" s="29" t="str">
        <f>'S2'!H19</f>
        <v/>
      </c>
      <c r="H29" s="29" t="str">
        <f>'S2'!I19</f>
        <v/>
      </c>
      <c r="I29" s="29">
        <f>'S2'!J19</f>
        <v>1</v>
      </c>
      <c r="J29" s="29" t="str">
        <f>'S2'!K19</f>
        <v/>
      </c>
      <c r="K29" s="29" t="str">
        <f>'S2'!L19</f>
        <v/>
      </c>
      <c r="L29" s="29" t="str">
        <f>'S2'!M19</f>
        <v/>
      </c>
      <c r="M29" s="29">
        <f>'S2'!N19</f>
        <v>1</v>
      </c>
      <c r="N29" s="29">
        <f>'S2'!O19</f>
        <v>1</v>
      </c>
      <c r="O29" s="29" t="str">
        <f>'S2'!P19</f>
        <v/>
      </c>
      <c r="P29" s="29" t="str">
        <f>'S2'!Q19</f>
        <v/>
      </c>
    </row>
    <row r="32" spans="2:16" ht="18.75" x14ac:dyDescent="0.3">
      <c r="B32" s="212" t="s">
        <v>138</v>
      </c>
      <c r="C32" s="212"/>
      <c r="D32" s="212"/>
    </row>
    <row r="35" spans="2:16" x14ac:dyDescent="0.25">
      <c r="B35" s="203" t="s">
        <v>135</v>
      </c>
      <c r="C35" s="203"/>
      <c r="D35" s="203"/>
      <c r="E35" s="46" t="str">
        <f>E23</f>
        <v>PO1</v>
      </c>
      <c r="F35" s="13" t="str">
        <f t="shared" ref="F35:P35" si="0">F23</f>
        <v>PO2</v>
      </c>
      <c r="G35" s="13" t="str">
        <f t="shared" si="0"/>
        <v>PO3</v>
      </c>
      <c r="H35" s="13" t="str">
        <f t="shared" si="0"/>
        <v>PO4</v>
      </c>
      <c r="I35" s="13" t="str">
        <f t="shared" si="0"/>
        <v>PO5</v>
      </c>
      <c r="J35" s="13" t="str">
        <f t="shared" si="0"/>
        <v>PO6</v>
      </c>
      <c r="K35" s="13" t="str">
        <f t="shared" si="0"/>
        <v>PO7</v>
      </c>
      <c r="L35" s="13" t="str">
        <f t="shared" si="0"/>
        <v>PO8</v>
      </c>
      <c r="M35" s="13" t="str">
        <f t="shared" si="0"/>
        <v>PO9</v>
      </c>
      <c r="N35" s="13" t="str">
        <f t="shared" si="0"/>
        <v>PO10</v>
      </c>
      <c r="O35" s="13" t="str">
        <f t="shared" si="0"/>
        <v>PO11</v>
      </c>
      <c r="P35" s="13" t="str">
        <f t="shared" si="0"/>
        <v>PO12</v>
      </c>
    </row>
    <row r="36" spans="2:16" ht="48.75" customHeight="1" x14ac:dyDescent="0.25">
      <c r="B36" s="129" t="s">
        <v>136</v>
      </c>
      <c r="C36" s="129"/>
      <c r="D36" s="129"/>
      <c r="E36" s="40" t="str">
        <f>CONCATENATE(IF(ISTEXT(E24),"",$C$24)&amp;" "&amp;IF(ISTEXT(E25),"",$C$25)&amp;" "&amp;IF(ISTEXT(E26),"",$C$26)&amp;" "&amp;IF(ISTEXT(E27),"",$C$27)&amp;" "&amp;IF(ISTEXT(E28),"",$C$28))</f>
        <v>CO1 CO2 CO3 CO4 CO5</v>
      </c>
      <c r="F36" s="40" t="str">
        <f t="shared" ref="F36:P36" si="1">CONCATENATE(IF(ISTEXT(F24),"",$C$24)&amp;" "&amp;IF(ISTEXT(F25),"",$C$25)&amp;" "&amp;IF(ISTEXT(F26),"",$C$26)&amp;" "&amp;IF(ISTEXT(F27),"",$C$27)&amp;" "&amp;IF(ISTEXT(F28),"",$C$28))</f>
        <v>CO1 CO2 CO3 CO4 CO5</v>
      </c>
      <c r="G36" s="40" t="str">
        <f t="shared" si="1"/>
        <v xml:space="preserve">    </v>
      </c>
      <c r="H36" s="40" t="str">
        <f t="shared" si="1"/>
        <v xml:space="preserve">    </v>
      </c>
      <c r="I36" s="40" t="str">
        <f t="shared" si="1"/>
        <v>CO1 CO2 CO3 CO4 CO5</v>
      </c>
      <c r="J36" s="40" t="str">
        <f t="shared" si="1"/>
        <v xml:space="preserve">    </v>
      </c>
      <c r="K36" s="40" t="str">
        <f t="shared" si="1"/>
        <v xml:space="preserve">    </v>
      </c>
      <c r="L36" s="40" t="str">
        <f t="shared" si="1"/>
        <v xml:space="preserve">    </v>
      </c>
      <c r="M36" s="40" t="str">
        <f t="shared" si="1"/>
        <v>CO1 CO2 CO3 CO4 CO5</v>
      </c>
      <c r="N36" s="40" t="str">
        <f t="shared" si="1"/>
        <v>CO1 CO2 CO3 CO4 CO5</v>
      </c>
      <c r="O36" s="40" t="str">
        <f t="shared" si="1"/>
        <v xml:space="preserve">    </v>
      </c>
      <c r="P36" s="40" t="str">
        <f t="shared" si="1"/>
        <v xml:space="preserve">    </v>
      </c>
    </row>
    <row r="37" spans="2:16" ht="32.25" customHeight="1" x14ac:dyDescent="0.25">
      <c r="B37" s="129" t="s">
        <v>137</v>
      </c>
      <c r="C37" s="129"/>
      <c r="D37" s="129"/>
      <c r="E37" s="45">
        <f>IFERROR(ROUND((IF(ISNUMBER(E24),$D$13,0)+IF(ISNUMBER(E25),$D$14,0)+IF(ISNONTEXT(E26),$D$15,0)+IF(ISNUMBER(E27),$D$16,0)+IF(ISNUMBER(E28),$D$17,0))/COUNT(E24:E28),2),"")</f>
        <v>50.06</v>
      </c>
      <c r="F37" s="45">
        <f t="shared" ref="F37:P37" si="2">IFERROR(ROUND((IF(ISNUMBER(F24),$D$13,0)+IF(ISNUMBER(F25),$D$14,0)+IF(ISNONTEXT(F26),$D$15,0)+IF(ISNUMBER(F27),$D$16,0)+IF(ISNUMBER(F28),$D$17,0))/COUNT(F24:F28),2),"")</f>
        <v>50.06</v>
      </c>
      <c r="G37" s="45" t="str">
        <f t="shared" si="2"/>
        <v/>
      </c>
      <c r="H37" s="45" t="str">
        <f t="shared" si="2"/>
        <v/>
      </c>
      <c r="I37" s="45">
        <f t="shared" si="2"/>
        <v>50.06</v>
      </c>
      <c r="J37" s="45" t="str">
        <f t="shared" si="2"/>
        <v/>
      </c>
      <c r="K37" s="45" t="str">
        <f t="shared" si="2"/>
        <v/>
      </c>
      <c r="L37" s="45" t="str">
        <f t="shared" si="2"/>
        <v/>
      </c>
      <c r="M37" s="45">
        <f t="shared" si="2"/>
        <v>50.06</v>
      </c>
      <c r="N37" s="45">
        <f t="shared" si="2"/>
        <v>50.06</v>
      </c>
      <c r="O37" s="45" t="str">
        <f t="shared" si="2"/>
        <v/>
      </c>
      <c r="P37" s="45" t="str">
        <f t="shared" si="2"/>
        <v/>
      </c>
    </row>
    <row r="38" spans="2:16" ht="53.25" customHeight="1" x14ac:dyDescent="0.25">
      <c r="B38" s="129" t="s">
        <v>159</v>
      </c>
      <c r="C38" s="129"/>
      <c r="D38" s="129"/>
      <c r="E38" s="45">
        <f>IFERROR(ROUND((E29/3)*E37,2),"")</f>
        <v>50.06</v>
      </c>
      <c r="F38" s="45">
        <f t="shared" ref="F38:P38" si="3">IFERROR(ROUND((F29/3)*F37,2),"")</f>
        <v>16.690000000000001</v>
      </c>
      <c r="G38" s="45" t="str">
        <f t="shared" si="3"/>
        <v/>
      </c>
      <c r="H38" s="45" t="str">
        <f t="shared" si="3"/>
        <v/>
      </c>
      <c r="I38" s="45">
        <f t="shared" si="3"/>
        <v>16.690000000000001</v>
      </c>
      <c r="J38" s="45" t="str">
        <f t="shared" si="3"/>
        <v/>
      </c>
      <c r="K38" s="45" t="str">
        <f t="shared" si="3"/>
        <v/>
      </c>
      <c r="L38" s="45" t="str">
        <f t="shared" si="3"/>
        <v/>
      </c>
      <c r="M38" s="45">
        <f t="shared" si="3"/>
        <v>16.690000000000001</v>
      </c>
      <c r="N38" s="45">
        <f t="shared" si="3"/>
        <v>16.690000000000001</v>
      </c>
      <c r="O38" s="45" t="str">
        <f t="shared" si="3"/>
        <v/>
      </c>
      <c r="P38" s="45" t="str">
        <f t="shared" si="3"/>
        <v/>
      </c>
    </row>
    <row r="39" spans="2:16" x14ac:dyDescent="0.25">
      <c r="B39" s="127" t="s">
        <v>143</v>
      </c>
      <c r="C39" s="178"/>
      <c r="D39" s="128"/>
      <c r="E39" s="45">
        <f>IFERROR(ROUND((E38/100)*3,2),"")</f>
        <v>1.5</v>
      </c>
      <c r="F39" s="45">
        <f t="shared" ref="F39:P39" si="4">IFERROR(ROUND((F38/100)*3,2),"")</f>
        <v>0.5</v>
      </c>
      <c r="G39" s="45" t="str">
        <f t="shared" si="4"/>
        <v/>
      </c>
      <c r="H39" s="45" t="str">
        <f t="shared" si="4"/>
        <v/>
      </c>
      <c r="I39" s="45">
        <f t="shared" si="4"/>
        <v>0.5</v>
      </c>
      <c r="J39" s="45" t="str">
        <f t="shared" si="4"/>
        <v/>
      </c>
      <c r="K39" s="45" t="str">
        <f t="shared" si="4"/>
        <v/>
      </c>
      <c r="L39" s="45" t="str">
        <f t="shared" si="4"/>
        <v/>
      </c>
      <c r="M39" s="45">
        <f t="shared" si="4"/>
        <v>0.5</v>
      </c>
      <c r="N39" s="45">
        <f t="shared" si="4"/>
        <v>0.5</v>
      </c>
      <c r="O39" s="45" t="str">
        <f t="shared" si="4"/>
        <v/>
      </c>
      <c r="P39" s="45" t="str">
        <f t="shared" si="4"/>
        <v/>
      </c>
    </row>
    <row r="41" spans="2:16" ht="15" customHeight="1" x14ac:dyDescent="0.25">
      <c r="B41" s="2"/>
      <c r="C41" s="2"/>
      <c r="D41" s="2"/>
      <c r="E41" s="2"/>
      <c r="F41" s="2"/>
    </row>
    <row r="44" spans="2:16" ht="30" x14ac:dyDescent="0.25">
      <c r="B44" s="4" t="str">
        <f>B23</f>
        <v>Course Code</v>
      </c>
      <c r="C44" s="141" t="str">
        <f>C23</f>
        <v>CO</v>
      </c>
      <c r="D44" s="142"/>
      <c r="E44" s="47" t="str">
        <f>E23</f>
        <v>PO1</v>
      </c>
      <c r="F44" s="47" t="str">
        <f t="shared" ref="F44:P44" si="5">F23</f>
        <v>PO2</v>
      </c>
      <c r="G44" s="47" t="str">
        <f t="shared" si="5"/>
        <v>PO3</v>
      </c>
      <c r="H44" s="47" t="str">
        <f t="shared" si="5"/>
        <v>PO4</v>
      </c>
      <c r="I44" s="47" t="str">
        <f t="shared" si="5"/>
        <v>PO5</v>
      </c>
      <c r="J44" s="47" t="str">
        <f t="shared" si="5"/>
        <v>PO6</v>
      </c>
      <c r="K44" s="47" t="str">
        <f t="shared" si="5"/>
        <v>PO7</v>
      </c>
      <c r="L44" s="47" t="str">
        <f t="shared" si="5"/>
        <v>PO8</v>
      </c>
      <c r="M44" s="47" t="str">
        <f t="shared" si="5"/>
        <v>PO9</v>
      </c>
      <c r="N44" s="47" t="str">
        <f t="shared" si="5"/>
        <v>PO10</v>
      </c>
      <c r="O44" s="47" t="str">
        <f t="shared" si="5"/>
        <v>PO11</v>
      </c>
      <c r="P44" s="47" t="str">
        <f t="shared" si="5"/>
        <v>PO12</v>
      </c>
    </row>
    <row r="45" spans="2:16" x14ac:dyDescent="0.25">
      <c r="B45" s="129" t="str">
        <f>B24</f>
        <v>BCS301</v>
      </c>
      <c r="C45" s="3" t="str">
        <f>C24</f>
        <v>CO1</v>
      </c>
      <c r="D45" s="3" t="str">
        <f>D24</f>
        <v>BCS301.1</v>
      </c>
      <c r="E45" s="38">
        <f>IFERROR(ROUND((E$38/100)*E24,2),"")</f>
        <v>1.5</v>
      </c>
      <c r="F45" s="38">
        <f t="shared" ref="F45:P45" si="6">IFERROR(ROUND((F$38/100)*F24,2),"")</f>
        <v>0.17</v>
      </c>
      <c r="G45" s="38" t="str">
        <f t="shared" si="6"/>
        <v/>
      </c>
      <c r="H45" s="38" t="str">
        <f t="shared" si="6"/>
        <v/>
      </c>
      <c r="I45" s="38">
        <f t="shared" si="6"/>
        <v>0.17</v>
      </c>
      <c r="J45" s="38" t="str">
        <f t="shared" si="6"/>
        <v/>
      </c>
      <c r="K45" s="38" t="str">
        <f t="shared" si="6"/>
        <v/>
      </c>
      <c r="L45" s="38" t="str">
        <f t="shared" si="6"/>
        <v/>
      </c>
      <c r="M45" s="38">
        <f t="shared" si="6"/>
        <v>0.17</v>
      </c>
      <c r="N45" s="38">
        <f t="shared" si="6"/>
        <v>0.17</v>
      </c>
      <c r="O45" s="38" t="str">
        <f t="shared" si="6"/>
        <v/>
      </c>
      <c r="P45" s="38" t="str">
        <f t="shared" si="6"/>
        <v/>
      </c>
    </row>
    <row r="46" spans="2:16" x14ac:dyDescent="0.25">
      <c r="B46" s="129"/>
      <c r="C46" s="3" t="str">
        <f t="shared" ref="C46:D50" si="7">C25</f>
        <v>CO2</v>
      </c>
      <c r="D46" s="3" t="str">
        <f t="shared" si="7"/>
        <v>BCS301.2</v>
      </c>
      <c r="E46" s="38">
        <f t="shared" ref="E46:P46" si="8">IFERROR(ROUND((E$38/100)*E25,2),"")</f>
        <v>1.5</v>
      </c>
      <c r="F46" s="38">
        <f t="shared" si="8"/>
        <v>0.17</v>
      </c>
      <c r="G46" s="38" t="str">
        <f t="shared" si="8"/>
        <v/>
      </c>
      <c r="H46" s="38" t="str">
        <f t="shared" si="8"/>
        <v/>
      </c>
      <c r="I46" s="38">
        <f t="shared" si="8"/>
        <v>0.17</v>
      </c>
      <c r="J46" s="38" t="str">
        <f t="shared" si="8"/>
        <v/>
      </c>
      <c r="K46" s="38" t="str">
        <f t="shared" si="8"/>
        <v/>
      </c>
      <c r="L46" s="38" t="str">
        <f t="shared" si="8"/>
        <v/>
      </c>
      <c r="M46" s="38">
        <f t="shared" si="8"/>
        <v>0.17</v>
      </c>
      <c r="N46" s="38">
        <f t="shared" si="8"/>
        <v>0.17</v>
      </c>
      <c r="O46" s="38" t="str">
        <f t="shared" si="8"/>
        <v/>
      </c>
      <c r="P46" s="38" t="str">
        <f t="shared" si="8"/>
        <v/>
      </c>
    </row>
    <row r="47" spans="2:16" x14ac:dyDescent="0.25">
      <c r="B47" s="129"/>
      <c r="C47" s="3" t="str">
        <f t="shared" si="7"/>
        <v>CO3</v>
      </c>
      <c r="D47" s="3" t="str">
        <f t="shared" si="7"/>
        <v>BCS301.3</v>
      </c>
      <c r="E47" s="38">
        <f t="shared" ref="E47:P47" si="9">IFERROR(ROUND((E$38/100)*E26,2),"")</f>
        <v>1.5</v>
      </c>
      <c r="F47" s="38">
        <f t="shared" si="9"/>
        <v>0.17</v>
      </c>
      <c r="G47" s="38" t="str">
        <f t="shared" si="9"/>
        <v/>
      </c>
      <c r="H47" s="38" t="str">
        <f t="shared" si="9"/>
        <v/>
      </c>
      <c r="I47" s="38">
        <f t="shared" si="9"/>
        <v>0.17</v>
      </c>
      <c r="J47" s="38" t="str">
        <f t="shared" si="9"/>
        <v/>
      </c>
      <c r="K47" s="38" t="str">
        <f t="shared" si="9"/>
        <v/>
      </c>
      <c r="L47" s="38" t="str">
        <f t="shared" si="9"/>
        <v/>
      </c>
      <c r="M47" s="38">
        <f t="shared" si="9"/>
        <v>0.17</v>
      </c>
      <c r="N47" s="38">
        <f t="shared" si="9"/>
        <v>0.17</v>
      </c>
      <c r="O47" s="38" t="str">
        <f t="shared" si="9"/>
        <v/>
      </c>
      <c r="P47" s="38" t="str">
        <f t="shared" si="9"/>
        <v/>
      </c>
    </row>
    <row r="48" spans="2:16" x14ac:dyDescent="0.25">
      <c r="B48" s="129"/>
      <c r="C48" s="3" t="str">
        <f t="shared" si="7"/>
        <v>CO4</v>
      </c>
      <c r="D48" s="3" t="str">
        <f t="shared" si="7"/>
        <v>BCS301.4</v>
      </c>
      <c r="E48" s="38">
        <f t="shared" ref="E48:P48" si="10">IFERROR(ROUND((E$38/100)*E27,2),"")</f>
        <v>1.5</v>
      </c>
      <c r="F48" s="38">
        <f t="shared" si="10"/>
        <v>0.17</v>
      </c>
      <c r="G48" s="38" t="str">
        <f t="shared" si="10"/>
        <v/>
      </c>
      <c r="H48" s="38" t="str">
        <f t="shared" si="10"/>
        <v/>
      </c>
      <c r="I48" s="38">
        <f t="shared" si="10"/>
        <v>0.17</v>
      </c>
      <c r="J48" s="38" t="str">
        <f t="shared" si="10"/>
        <v/>
      </c>
      <c r="K48" s="38" t="str">
        <f t="shared" si="10"/>
        <v/>
      </c>
      <c r="L48" s="38" t="str">
        <f t="shared" si="10"/>
        <v/>
      </c>
      <c r="M48" s="38">
        <f t="shared" si="10"/>
        <v>0.17</v>
      </c>
      <c r="N48" s="38">
        <f t="shared" si="10"/>
        <v>0.17</v>
      </c>
      <c r="O48" s="38" t="str">
        <f t="shared" si="10"/>
        <v/>
      </c>
      <c r="P48" s="38" t="str">
        <f t="shared" si="10"/>
        <v/>
      </c>
    </row>
    <row r="49" spans="2:16" x14ac:dyDescent="0.25">
      <c r="B49" s="129"/>
      <c r="C49" s="3" t="str">
        <f t="shared" si="7"/>
        <v>CO5</v>
      </c>
      <c r="D49" s="3" t="str">
        <f t="shared" si="7"/>
        <v>BCS301.5</v>
      </c>
      <c r="E49" s="38">
        <f t="shared" ref="E49:P49" si="11">IFERROR(ROUND((E$38/100)*E28,2),"")</f>
        <v>1.5</v>
      </c>
      <c r="F49" s="38">
        <f t="shared" si="11"/>
        <v>0.17</v>
      </c>
      <c r="G49" s="38" t="str">
        <f t="shared" si="11"/>
        <v/>
      </c>
      <c r="H49" s="38" t="str">
        <f t="shared" si="11"/>
        <v/>
      </c>
      <c r="I49" s="38">
        <f t="shared" si="11"/>
        <v>0.17</v>
      </c>
      <c r="J49" s="38" t="str">
        <f t="shared" si="11"/>
        <v/>
      </c>
      <c r="K49" s="38" t="str">
        <f t="shared" si="11"/>
        <v/>
      </c>
      <c r="L49" s="38" t="str">
        <f t="shared" si="11"/>
        <v/>
      </c>
      <c r="M49" s="38">
        <f t="shared" si="11"/>
        <v>0.17</v>
      </c>
      <c r="N49" s="38">
        <f t="shared" si="11"/>
        <v>0.17</v>
      </c>
      <c r="O49" s="38" t="str">
        <f t="shared" si="11"/>
        <v/>
      </c>
      <c r="P49" s="38" t="str">
        <f t="shared" si="11"/>
        <v/>
      </c>
    </row>
    <row r="50" spans="2:16" x14ac:dyDescent="0.25">
      <c r="B50" s="130" t="s">
        <v>139</v>
      </c>
      <c r="C50" s="132"/>
      <c r="D50" s="3" t="str">
        <f t="shared" si="7"/>
        <v>BCS301</v>
      </c>
      <c r="E50" s="38">
        <f t="shared" ref="E50:P50" si="12">IFERROR(ROUND((E$38/100)*E29,2),"")</f>
        <v>1.5</v>
      </c>
      <c r="F50" s="38">
        <f t="shared" si="12"/>
        <v>0.17</v>
      </c>
      <c r="G50" s="38" t="str">
        <f t="shared" si="12"/>
        <v/>
      </c>
      <c r="H50" s="38" t="str">
        <f t="shared" si="12"/>
        <v/>
      </c>
      <c r="I50" s="38">
        <f t="shared" si="12"/>
        <v>0.17</v>
      </c>
      <c r="J50" s="38" t="str">
        <f t="shared" si="12"/>
        <v/>
      </c>
      <c r="K50" s="38" t="str">
        <f t="shared" si="12"/>
        <v/>
      </c>
      <c r="L50" s="38" t="str">
        <f t="shared" si="12"/>
        <v/>
      </c>
      <c r="M50" s="38">
        <f t="shared" si="12"/>
        <v>0.17</v>
      </c>
      <c r="N50" s="38">
        <f t="shared" si="12"/>
        <v>0.17</v>
      </c>
      <c r="O50" s="38" t="str">
        <f t="shared" si="12"/>
        <v/>
      </c>
      <c r="P50" s="38" t="str">
        <f t="shared" si="12"/>
        <v/>
      </c>
    </row>
    <row r="53" spans="2:16" ht="18.75" x14ac:dyDescent="0.3">
      <c r="B53" s="212" t="str">
        <f>'S2'!C22</f>
        <v>CO-PSO Mapping</v>
      </c>
      <c r="C53" s="212"/>
      <c r="D53" s="212"/>
    </row>
    <row r="56" spans="2:16" ht="30" x14ac:dyDescent="0.25">
      <c r="B56" s="4" t="str">
        <f>'S2'!C25</f>
        <v>Course Code</v>
      </c>
      <c r="C56" s="141" t="str">
        <f>'S2'!D25</f>
        <v>CO</v>
      </c>
      <c r="D56" s="142"/>
      <c r="E56" s="47" t="str">
        <f>'S2'!F25</f>
        <v>PSO1</v>
      </c>
      <c r="F56" s="47" t="str">
        <f>'S2'!G25</f>
        <v>PSO2</v>
      </c>
    </row>
    <row r="57" spans="2:16" x14ac:dyDescent="0.25">
      <c r="B57" s="143" t="str">
        <f>'S2'!C26</f>
        <v>BCS301</v>
      </c>
      <c r="C57" s="3" t="str">
        <f>'S2'!D26</f>
        <v>CO1</v>
      </c>
      <c r="D57" s="3" t="str">
        <f>'S2'!E26</f>
        <v>BCS301.1</v>
      </c>
      <c r="E57" s="29">
        <f>IF('S2'!F26,'S2'!F26,"")</f>
        <v>3</v>
      </c>
      <c r="F57" s="29" t="str">
        <f>IF('S2'!G26,'S2'!G26,"")</f>
        <v/>
      </c>
    </row>
    <row r="58" spans="2:16" x14ac:dyDescent="0.25">
      <c r="B58" s="144"/>
      <c r="C58" s="3" t="str">
        <f>'S2'!D27</f>
        <v>CO2</v>
      </c>
      <c r="D58" s="3" t="str">
        <f>'S2'!E27</f>
        <v>BCS301.2</v>
      </c>
      <c r="E58" s="29">
        <f>IF('S2'!F27,'S2'!F27,"")</f>
        <v>3</v>
      </c>
      <c r="F58" s="29" t="str">
        <f>IF('S2'!G27,'S2'!G27,"")</f>
        <v/>
      </c>
    </row>
    <row r="59" spans="2:16" x14ac:dyDescent="0.25">
      <c r="B59" s="144"/>
      <c r="C59" s="3" t="str">
        <f>'S2'!D28</f>
        <v>CO3</v>
      </c>
      <c r="D59" s="3" t="str">
        <f>'S2'!E28</f>
        <v>BCS301.3</v>
      </c>
      <c r="E59" s="29">
        <f>IF('S2'!F28,'S2'!F28,"")</f>
        <v>3</v>
      </c>
      <c r="F59" s="29" t="str">
        <f>IF('S2'!G28,'S2'!G28,"")</f>
        <v/>
      </c>
    </row>
    <row r="60" spans="2:16" x14ac:dyDescent="0.25">
      <c r="B60" s="144"/>
      <c r="C60" s="3" t="str">
        <f>'S2'!D29</f>
        <v>CO4</v>
      </c>
      <c r="D60" s="3" t="str">
        <f>'S2'!E29</f>
        <v>BCS301.4</v>
      </c>
      <c r="E60" s="29">
        <f>IF('S2'!F29,'S2'!F29,"")</f>
        <v>3</v>
      </c>
      <c r="F60" s="29" t="str">
        <f>IF('S2'!G29,'S2'!G29,"")</f>
        <v/>
      </c>
    </row>
    <row r="61" spans="2:16" x14ac:dyDescent="0.25">
      <c r="B61" s="145"/>
      <c r="C61" s="3" t="str">
        <f>'S2'!D30</f>
        <v>CO5</v>
      </c>
      <c r="D61" s="3" t="str">
        <f>'S2'!E30</f>
        <v>BCS301.5</v>
      </c>
      <c r="E61" s="29">
        <f>IF('S2'!F30,'S2'!F30,"")</f>
        <v>3</v>
      </c>
      <c r="F61" s="29" t="str">
        <f>IF('S2'!G30,'S2'!G30,"")</f>
        <v/>
      </c>
    </row>
    <row r="62" spans="2:16" x14ac:dyDescent="0.25">
      <c r="B62" s="133" t="str">
        <f>'S2'!C31</f>
        <v>Mapping Strength</v>
      </c>
      <c r="C62" s="133"/>
      <c r="D62" s="3" t="str">
        <f>'S2'!E31</f>
        <v>BCS301</v>
      </c>
      <c r="E62" s="29">
        <f>'S2'!F31</f>
        <v>3</v>
      </c>
      <c r="F62" s="29">
        <f>'S2'!G31</f>
        <v>0</v>
      </c>
    </row>
    <row r="65" spans="2:6" ht="18.75" x14ac:dyDescent="0.3">
      <c r="B65" s="212" t="s">
        <v>140</v>
      </c>
      <c r="C65" s="212"/>
      <c r="D65" s="212"/>
    </row>
    <row r="68" spans="2:6" x14ac:dyDescent="0.25">
      <c r="B68" s="203" t="s">
        <v>142</v>
      </c>
      <c r="C68" s="203"/>
      <c r="D68" s="203"/>
      <c r="E68" s="49" t="str">
        <f>E56</f>
        <v>PSO1</v>
      </c>
      <c r="F68" s="37" t="str">
        <f>F56</f>
        <v>PSO2</v>
      </c>
    </row>
    <row r="69" spans="2:6" ht="45" x14ac:dyDescent="0.25">
      <c r="B69" s="129" t="s">
        <v>136</v>
      </c>
      <c r="C69" s="129"/>
      <c r="D69" s="129"/>
      <c r="E69" s="40" t="str">
        <f>CONCATENATE(IF(ISTEXT(E57),"",$C$24)&amp;" "&amp;IF(ISTEXT(E58),"",$C$25)&amp;" "&amp;IF(ISTEXT(E59),"",$C$26)&amp;" "&amp;IF(ISTEXT(E60),"",$C$27)&amp;" "&amp;IF(ISTEXT(E61),"",$C$28))</f>
        <v>CO1 CO2 CO3 CO4 CO5</v>
      </c>
      <c r="F69" s="40" t="str">
        <f>CONCATENATE(IF(ISTEXT(F57),"",$C$24)&amp;" "&amp;IF(ISTEXT(F58),"",$C$25)&amp;" "&amp;IF(ISTEXT(F59),"",$C$26)&amp;" "&amp;IF(ISTEXT(F60),"",$C$27)&amp;" "&amp;IF(ISTEXT(F61),"",$C$28))</f>
        <v xml:space="preserve">    </v>
      </c>
    </row>
    <row r="70" spans="2:6" ht="36" customHeight="1" x14ac:dyDescent="0.25">
      <c r="B70" s="129" t="s">
        <v>137</v>
      </c>
      <c r="C70" s="129"/>
      <c r="D70" s="129"/>
      <c r="E70" s="45">
        <f>IFERROR(ROUND((IF(ISNUMBER(E57),$D$13,0)+IF(ISNUMBER(E58),$D$14,0)+IF(ISNONTEXT(E59),$D$15,0)+IF(ISNUMBER(E60),$D$16,0)+IF(ISNUMBER(E61),$D$17,0))/COUNT(E57:E61),2),"")</f>
        <v>50.06</v>
      </c>
      <c r="F70" s="45" t="str">
        <f>IFERROR(ROUND((IF(ISNUMBER(F57),$D$13,0)+IF(ISNUMBER(F58),$D$14,0)+IF(ISNONTEXT(F59),$D$15,0)+IF(ISNUMBER(F60),$D$16,0)+IF(ISNUMBER(F61),$D$17,0))/COUNT(F57:F61),2),"")</f>
        <v/>
      </c>
    </row>
    <row r="71" spans="2:6" ht="48.75" customHeight="1" x14ac:dyDescent="0.25">
      <c r="B71" s="129" t="s">
        <v>160</v>
      </c>
      <c r="C71" s="129"/>
      <c r="D71" s="129"/>
      <c r="E71" s="45">
        <f>IFERROR(ROUND((E62/3)*E70,2),"")</f>
        <v>50.06</v>
      </c>
      <c r="F71" s="45" t="str">
        <f>IFERROR(ROUND((F62/3)*F70,2),"")</f>
        <v/>
      </c>
    </row>
    <row r="72" spans="2:6" x14ac:dyDescent="0.25">
      <c r="B72" s="209" t="s">
        <v>144</v>
      </c>
      <c r="C72" s="210"/>
      <c r="D72" s="211"/>
      <c r="E72" s="45">
        <f>IFERROR(ROUND((E71/100)*3,2),"")</f>
        <v>1.5</v>
      </c>
      <c r="F72" s="45" t="str">
        <f>IFERROR(ROUND((F71/100)*3,2),"")</f>
        <v/>
      </c>
    </row>
    <row r="76" spans="2:6" ht="30" x14ac:dyDescent="0.25">
      <c r="B76" s="4" t="str">
        <f>B56</f>
        <v>Course Code</v>
      </c>
      <c r="C76" s="141" t="str">
        <f>C56</f>
        <v>CO</v>
      </c>
      <c r="D76" s="142"/>
      <c r="E76" s="28" t="str">
        <f>E56</f>
        <v>PSO1</v>
      </c>
      <c r="F76" s="28" t="str">
        <f>F56</f>
        <v>PSO2</v>
      </c>
    </row>
    <row r="77" spans="2:6" x14ac:dyDescent="0.25">
      <c r="B77" s="143" t="str">
        <f>B57</f>
        <v>BCS301</v>
      </c>
      <c r="C77" s="5" t="str">
        <f>C57</f>
        <v>CO1</v>
      </c>
      <c r="D77" s="3" t="str">
        <f>D57</f>
        <v>BCS301.1</v>
      </c>
      <c r="E77" s="38">
        <f>IFERROR(ROUND((E$71/100)*E57,2),"")</f>
        <v>1.5</v>
      </c>
      <c r="F77" s="38" t="str">
        <f>IFERROR(ROUND((F$71/100)*F57,2),"")</f>
        <v/>
      </c>
    </row>
    <row r="78" spans="2:6" x14ac:dyDescent="0.25">
      <c r="B78" s="144"/>
      <c r="C78" s="5" t="str">
        <f t="shared" ref="C78:D81" si="13">C58</f>
        <v>CO2</v>
      </c>
      <c r="D78" s="3" t="str">
        <f t="shared" si="13"/>
        <v>BCS301.2</v>
      </c>
      <c r="E78" s="38">
        <f t="shared" ref="E78:F82" si="14">IFERROR(ROUND((E$71/100)*E58,2),"")</f>
        <v>1.5</v>
      </c>
      <c r="F78" s="38" t="str">
        <f t="shared" si="14"/>
        <v/>
      </c>
    </row>
    <row r="79" spans="2:6" x14ac:dyDescent="0.25">
      <c r="B79" s="144"/>
      <c r="C79" s="5" t="str">
        <f t="shared" si="13"/>
        <v>CO3</v>
      </c>
      <c r="D79" s="3" t="str">
        <f t="shared" si="13"/>
        <v>BCS301.3</v>
      </c>
      <c r="E79" s="38">
        <f t="shared" si="14"/>
        <v>1.5</v>
      </c>
      <c r="F79" s="38" t="str">
        <f t="shared" si="14"/>
        <v/>
      </c>
    </row>
    <row r="80" spans="2:6" x14ac:dyDescent="0.25">
      <c r="B80" s="144"/>
      <c r="C80" s="5" t="str">
        <f t="shared" si="13"/>
        <v>CO4</v>
      </c>
      <c r="D80" s="3" t="str">
        <f t="shared" si="13"/>
        <v>BCS301.4</v>
      </c>
      <c r="E80" s="38">
        <f t="shared" si="14"/>
        <v>1.5</v>
      </c>
      <c r="F80" s="38" t="str">
        <f t="shared" si="14"/>
        <v/>
      </c>
    </row>
    <row r="81" spans="2:6" x14ac:dyDescent="0.25">
      <c r="B81" s="145"/>
      <c r="C81" s="5" t="str">
        <f t="shared" si="13"/>
        <v>CO5</v>
      </c>
      <c r="D81" s="3" t="str">
        <f t="shared" si="13"/>
        <v>BCS301.5</v>
      </c>
      <c r="E81" s="38">
        <f t="shared" si="14"/>
        <v>1.5</v>
      </c>
      <c r="F81" s="38" t="str">
        <f t="shared" si="14"/>
        <v/>
      </c>
    </row>
    <row r="82" spans="2:6" x14ac:dyDescent="0.25">
      <c r="B82" s="133" t="s">
        <v>141</v>
      </c>
      <c r="C82" s="133"/>
      <c r="D82" s="3" t="str">
        <f>D62</f>
        <v>BCS301</v>
      </c>
      <c r="E82" s="38">
        <f t="shared" si="14"/>
        <v>1.5</v>
      </c>
      <c r="F82" s="38" t="str">
        <f t="shared" si="14"/>
        <v/>
      </c>
    </row>
  </sheetData>
  <mergeCells count="34">
    <mergeCell ref="B7:G7"/>
    <mergeCell ref="B32:D32"/>
    <mergeCell ref="B35:D35"/>
    <mergeCell ref="B13:B17"/>
    <mergeCell ref="B29:C29"/>
    <mergeCell ref="B20:D20"/>
    <mergeCell ref="B10:D10"/>
    <mergeCell ref="C23:D23"/>
    <mergeCell ref="B24:B28"/>
    <mergeCell ref="B2:G2"/>
    <mergeCell ref="B3:G3"/>
    <mergeCell ref="B4:G4"/>
    <mergeCell ref="B5:G5"/>
    <mergeCell ref="B6:G6"/>
    <mergeCell ref="B68:D68"/>
    <mergeCell ref="B36:D36"/>
    <mergeCell ref="B37:D37"/>
    <mergeCell ref="B38:D38"/>
    <mergeCell ref="C44:D44"/>
    <mergeCell ref="B45:B49"/>
    <mergeCell ref="B50:C50"/>
    <mergeCell ref="B39:D39"/>
    <mergeCell ref="B53:D53"/>
    <mergeCell ref="C56:D56"/>
    <mergeCell ref="B57:B61"/>
    <mergeCell ref="B62:C62"/>
    <mergeCell ref="B65:D65"/>
    <mergeCell ref="B82:C82"/>
    <mergeCell ref="B69:D69"/>
    <mergeCell ref="B70:D70"/>
    <mergeCell ref="B71:D71"/>
    <mergeCell ref="B72:D72"/>
    <mergeCell ref="C76:D76"/>
    <mergeCell ref="B77:B81"/>
  </mergeCells>
  <pageMargins left="0.70866141732283472" right="0.70866141732283472" top="0.74803149606299213" bottom="0.94488188976377963" header="0.31496062992125984" footer="0.31496062992125984"/>
  <pageSetup paperSize="9"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29"/>
  <sheetViews>
    <sheetView topLeftCell="A10" workbookViewId="0">
      <selection activeCell="F26" sqref="F26:L26"/>
    </sheetView>
  </sheetViews>
  <sheetFormatPr defaultRowHeight="15" x14ac:dyDescent="0.25"/>
  <cols>
    <col min="1" max="1" width="12.85546875" bestFit="1" customWidth="1"/>
    <col min="5" max="5" width="11.7109375" customWidth="1"/>
  </cols>
  <sheetData>
    <row r="2" spans="1:17" x14ac:dyDescent="0.25">
      <c r="A2" s="1" t="str">
        <f>Process!A2</f>
        <v>Course Name</v>
      </c>
      <c r="B2" s="115" t="str">
        <f>Process!B2</f>
        <v>Data Structure</v>
      </c>
      <c r="C2" s="115"/>
      <c r="D2" s="115"/>
      <c r="E2" s="115"/>
      <c r="F2" s="115"/>
      <c r="G2" s="115"/>
      <c r="H2" s="115"/>
    </row>
    <row r="3" spans="1:17" x14ac:dyDescent="0.25">
      <c r="A3" s="1" t="str">
        <f>Process!A3</f>
        <v>Course Code</v>
      </c>
      <c r="B3" s="115" t="str">
        <f>Process!B3</f>
        <v>BCS301</v>
      </c>
      <c r="C3" s="115"/>
      <c r="D3" s="115"/>
      <c r="E3" s="115"/>
      <c r="F3" s="115"/>
      <c r="G3" s="115"/>
      <c r="H3" s="115"/>
    </row>
    <row r="4" spans="1:17" x14ac:dyDescent="0.25">
      <c r="A4" s="1" t="str">
        <f>Process!A4</f>
        <v>Batch</v>
      </c>
      <c r="B4" s="115" t="str">
        <f>Process!B4</f>
        <v>2022 2026</v>
      </c>
      <c r="C4" s="115"/>
      <c r="D4" s="115"/>
      <c r="E4" s="115"/>
      <c r="F4" s="115"/>
      <c r="G4" s="115"/>
      <c r="H4" s="115"/>
    </row>
    <row r="5" spans="1:17" x14ac:dyDescent="0.25">
      <c r="A5" s="1" t="str">
        <f>Process!A5</f>
        <v>Semester</v>
      </c>
      <c r="B5" s="115">
        <f>Process!B5</f>
        <v>3</v>
      </c>
      <c r="C5" s="115"/>
      <c r="D5" s="115"/>
      <c r="E5" s="115"/>
      <c r="F5" s="115"/>
      <c r="G5" s="115"/>
      <c r="H5" s="115"/>
    </row>
    <row r="6" spans="1:17" x14ac:dyDescent="0.25">
      <c r="A6" s="1" t="str">
        <f>Process!A6</f>
        <v>Session</v>
      </c>
      <c r="B6" s="115" t="str">
        <f>Process!B6</f>
        <v>2023 2024</v>
      </c>
      <c r="C6" s="115"/>
      <c r="D6" s="115"/>
      <c r="E6" s="115"/>
      <c r="F6" s="115"/>
      <c r="G6" s="115"/>
      <c r="H6" s="115"/>
    </row>
    <row r="7" spans="1:17" x14ac:dyDescent="0.25">
      <c r="A7" s="1" t="str">
        <f>Process!A7</f>
        <v>L:T:P</v>
      </c>
      <c r="B7" s="115" t="str">
        <f>Process!B7</f>
        <v>3.1.0</v>
      </c>
      <c r="C7" s="115"/>
      <c r="D7" s="115"/>
      <c r="E7" s="115"/>
      <c r="F7" s="115"/>
      <c r="G7" s="115"/>
      <c r="H7" s="115"/>
    </row>
    <row r="10" spans="1:17" ht="18.75" x14ac:dyDescent="0.3">
      <c r="B10" s="212" t="s">
        <v>145</v>
      </c>
      <c r="C10" s="212"/>
      <c r="D10" s="212"/>
      <c r="E10" s="212"/>
    </row>
    <row r="11" spans="1:17" ht="18.75" x14ac:dyDescent="0.3">
      <c r="B11" s="39"/>
      <c r="C11" s="39"/>
      <c r="D11" s="39"/>
      <c r="E11" s="39"/>
    </row>
    <row r="13" spans="1:17" ht="37.5" customHeight="1" x14ac:dyDescent="0.25">
      <c r="B13" s="44" t="str">
        <f>'S6'!A53</f>
        <v>Course Code</v>
      </c>
      <c r="C13" s="44" t="str">
        <f>'S6'!B53</f>
        <v>CO</v>
      </c>
      <c r="D13" s="44" t="str">
        <f>'S6'!C53</f>
        <v>CO Targets</v>
      </c>
      <c r="E13" s="28" t="str">
        <f>'S6'!E53</f>
        <v>CO Attainment</v>
      </c>
      <c r="F13" s="129" t="s">
        <v>146</v>
      </c>
      <c r="G13" s="129"/>
    </row>
    <row r="14" spans="1:17" x14ac:dyDescent="0.25">
      <c r="B14" s="143" t="str">
        <f>'S6'!A54</f>
        <v>BCS301</v>
      </c>
      <c r="C14" s="4" t="str">
        <f>'S6'!B54</f>
        <v>CO1</v>
      </c>
      <c r="D14" s="110">
        <f>'S6'!C54</f>
        <v>58</v>
      </c>
      <c r="E14" s="33">
        <f>'S6'!E54</f>
        <v>50.18</v>
      </c>
      <c r="F14" s="213">
        <f>ROUND(D14-E14,2)</f>
        <v>7.82</v>
      </c>
      <c r="G14" s="213"/>
      <c r="J14" s="116" t="s">
        <v>147</v>
      </c>
      <c r="K14" s="116"/>
      <c r="L14" s="116"/>
      <c r="M14" s="2"/>
      <c r="N14" s="2"/>
      <c r="O14" s="2"/>
      <c r="P14" s="2"/>
      <c r="Q14" s="2"/>
    </row>
    <row r="15" spans="1:17" x14ac:dyDescent="0.25">
      <c r="B15" s="144"/>
      <c r="C15" s="4" t="str">
        <f>'S6'!B55</f>
        <v>CO2</v>
      </c>
      <c r="D15" s="110">
        <f>'S6'!C55</f>
        <v>57</v>
      </c>
      <c r="E15" s="33">
        <f>'S6'!E55</f>
        <v>50.48</v>
      </c>
      <c r="F15" s="213">
        <f>ROUND(D15-E15,2)</f>
        <v>6.52</v>
      </c>
      <c r="G15" s="213"/>
      <c r="J15" s="116" t="s">
        <v>150</v>
      </c>
      <c r="K15" s="116"/>
      <c r="L15" s="116"/>
    </row>
    <row r="16" spans="1:17" x14ac:dyDescent="0.25">
      <c r="B16" s="144"/>
      <c r="C16" s="4" t="str">
        <f>'S6'!B56</f>
        <v>CO3</v>
      </c>
      <c r="D16" s="110">
        <f>'S6'!C56</f>
        <v>58</v>
      </c>
      <c r="E16" s="33">
        <f>'S6'!E56</f>
        <v>49.96</v>
      </c>
      <c r="F16" s="213">
        <f>ROUND(D16-E16,2)</f>
        <v>8.0399999999999991</v>
      </c>
      <c r="G16" s="213"/>
    </row>
    <row r="17" spans="2:15" x14ac:dyDescent="0.25">
      <c r="B17" s="144"/>
      <c r="C17" s="4" t="str">
        <f>'S6'!B57</f>
        <v>CO4</v>
      </c>
      <c r="D17" s="110">
        <f>'S6'!C57</f>
        <v>58</v>
      </c>
      <c r="E17" s="33">
        <f>'S6'!E57</f>
        <v>50.12</v>
      </c>
      <c r="F17" s="213">
        <f>ROUND(D17-E17,2)</f>
        <v>7.88</v>
      </c>
      <c r="G17" s="213"/>
    </row>
    <row r="18" spans="2:15" x14ac:dyDescent="0.25">
      <c r="B18" s="145"/>
      <c r="C18" s="4" t="str">
        <f>'S6'!B58</f>
        <v>CO5</v>
      </c>
      <c r="D18" s="110">
        <f>'S6'!C58</f>
        <v>58</v>
      </c>
      <c r="E18" s="33">
        <f>'S6'!E58</f>
        <v>49.56</v>
      </c>
      <c r="F18" s="213">
        <f>ROUND(D18-E18,2)</f>
        <v>8.44</v>
      </c>
      <c r="G18" s="213"/>
    </row>
    <row r="20" spans="2:15" x14ac:dyDescent="0.25">
      <c r="C20" t="s">
        <v>15</v>
      </c>
    </row>
    <row r="21" spans="2:15" ht="18.75" x14ac:dyDescent="0.3">
      <c r="B21" s="212" t="s">
        <v>151</v>
      </c>
      <c r="C21" s="212"/>
      <c r="D21" s="212"/>
      <c r="E21" s="212"/>
    </row>
    <row r="24" spans="2:15" ht="45" customHeight="1" x14ac:dyDescent="0.25">
      <c r="B24" s="4" t="str">
        <f>B13</f>
        <v>Course Code</v>
      </c>
      <c r="C24" s="48" t="str">
        <f>C13</f>
        <v>CO</v>
      </c>
      <c r="D24" s="4" t="str">
        <f>D13</f>
        <v>CO Targets</v>
      </c>
      <c r="E24" s="4" t="s">
        <v>145</v>
      </c>
      <c r="F24" s="129" t="s">
        <v>153</v>
      </c>
      <c r="G24" s="129"/>
      <c r="H24" s="129"/>
      <c r="I24" s="129"/>
      <c r="J24" s="129"/>
      <c r="K24" s="129"/>
      <c r="L24" s="129"/>
      <c r="M24" s="122" t="s">
        <v>152</v>
      </c>
      <c r="N24" s="122"/>
      <c r="O24" s="36"/>
    </row>
    <row r="25" spans="2:15" ht="28.5" customHeight="1" x14ac:dyDescent="0.25">
      <c r="B25" s="129" t="str">
        <f>B14</f>
        <v>BCS301</v>
      </c>
      <c r="C25" s="48" t="str">
        <f t="shared" ref="C25:D29" si="0">C14</f>
        <v>CO1</v>
      </c>
      <c r="D25" s="50">
        <f>D14</f>
        <v>58</v>
      </c>
      <c r="E25" s="51">
        <f>F14</f>
        <v>7.82</v>
      </c>
      <c r="F25" s="123" t="s">
        <v>180</v>
      </c>
      <c r="G25" s="124"/>
      <c r="H25" s="124"/>
      <c r="I25" s="124"/>
      <c r="J25" s="124"/>
      <c r="K25" s="124"/>
      <c r="L25" s="125"/>
      <c r="M25" s="133"/>
      <c r="N25" s="133"/>
    </row>
    <row r="26" spans="2:15" ht="27" customHeight="1" x14ac:dyDescent="0.25">
      <c r="B26" s="129"/>
      <c r="C26" s="48" t="str">
        <f t="shared" si="0"/>
        <v>CO2</v>
      </c>
      <c r="D26" s="50">
        <f t="shared" si="0"/>
        <v>57</v>
      </c>
      <c r="E26" s="51">
        <f>F15</f>
        <v>6.52</v>
      </c>
      <c r="F26" s="123" t="s">
        <v>181</v>
      </c>
      <c r="G26" s="124"/>
      <c r="H26" s="124"/>
      <c r="I26" s="124"/>
      <c r="J26" s="124"/>
      <c r="K26" s="124"/>
      <c r="L26" s="125"/>
      <c r="M26" s="133"/>
      <c r="N26" s="133"/>
    </row>
    <row r="27" spans="2:15" ht="30.75" customHeight="1" x14ac:dyDescent="0.25">
      <c r="B27" s="129"/>
      <c r="C27" s="48" t="str">
        <f t="shared" si="0"/>
        <v>CO3</v>
      </c>
      <c r="D27" s="50">
        <f t="shared" si="0"/>
        <v>58</v>
      </c>
      <c r="E27" s="51">
        <f>F16</f>
        <v>8.0399999999999991</v>
      </c>
      <c r="F27" s="123" t="s">
        <v>182</v>
      </c>
      <c r="G27" s="124"/>
      <c r="H27" s="124"/>
      <c r="I27" s="124"/>
      <c r="J27" s="124"/>
      <c r="K27" s="124"/>
      <c r="L27" s="125"/>
      <c r="M27" s="133"/>
      <c r="N27" s="133"/>
    </row>
    <row r="28" spans="2:15" x14ac:dyDescent="0.25">
      <c r="B28" s="129"/>
      <c r="C28" s="48" t="str">
        <f t="shared" si="0"/>
        <v>CO4</v>
      </c>
      <c r="D28" s="50">
        <f t="shared" si="0"/>
        <v>58</v>
      </c>
      <c r="E28" s="51">
        <f>F17</f>
        <v>7.88</v>
      </c>
      <c r="F28" s="123" t="s">
        <v>183</v>
      </c>
      <c r="G28" s="124"/>
      <c r="H28" s="124"/>
      <c r="I28" s="124"/>
      <c r="J28" s="124"/>
      <c r="K28" s="124"/>
      <c r="L28" s="125"/>
      <c r="M28" s="133"/>
      <c r="N28" s="133"/>
    </row>
    <row r="29" spans="2:15" ht="30" customHeight="1" x14ac:dyDescent="0.25">
      <c r="B29" s="129"/>
      <c r="C29" s="48" t="str">
        <f t="shared" si="0"/>
        <v>CO5</v>
      </c>
      <c r="D29" s="50">
        <f t="shared" si="0"/>
        <v>58</v>
      </c>
      <c r="E29" s="51">
        <f>F18</f>
        <v>8.44</v>
      </c>
      <c r="F29" s="123" t="s">
        <v>184</v>
      </c>
      <c r="G29" s="124"/>
      <c r="H29" s="124"/>
      <c r="I29" s="124"/>
      <c r="J29" s="124"/>
      <c r="K29" s="124"/>
      <c r="L29" s="125"/>
      <c r="M29" s="133"/>
      <c r="N29" s="133"/>
    </row>
  </sheetData>
  <mergeCells count="30">
    <mergeCell ref="B7:H7"/>
    <mergeCell ref="B2:H2"/>
    <mergeCell ref="B3:H3"/>
    <mergeCell ref="B4:H4"/>
    <mergeCell ref="B5:H5"/>
    <mergeCell ref="B6:H6"/>
    <mergeCell ref="B10:E10"/>
    <mergeCell ref="B14:B18"/>
    <mergeCell ref="F13:G13"/>
    <mergeCell ref="F14:G14"/>
    <mergeCell ref="F15:G15"/>
    <mergeCell ref="F16:G16"/>
    <mergeCell ref="F17:G17"/>
    <mergeCell ref="F18:G18"/>
    <mergeCell ref="J14:L14"/>
    <mergeCell ref="J15:L15"/>
    <mergeCell ref="B21:E21"/>
    <mergeCell ref="F24:L24"/>
    <mergeCell ref="M24:N24"/>
    <mergeCell ref="F27:L27"/>
    <mergeCell ref="F28:L28"/>
    <mergeCell ref="B25:B29"/>
    <mergeCell ref="F29:L29"/>
    <mergeCell ref="M25:N25"/>
    <mergeCell ref="M26:N26"/>
    <mergeCell ref="M27:N27"/>
    <mergeCell ref="M28:N28"/>
    <mergeCell ref="M29:N29"/>
    <mergeCell ref="F25:L25"/>
    <mergeCell ref="F26:L26"/>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Process</vt:lpstr>
      <vt:lpstr>S1</vt:lpstr>
      <vt:lpstr>S2</vt:lpstr>
      <vt:lpstr>S3</vt:lpstr>
      <vt:lpstr>S4</vt:lpstr>
      <vt:lpstr>S5</vt:lpstr>
      <vt:lpstr>S6</vt:lpstr>
      <vt:lpstr>S7</vt:lpstr>
      <vt:lpstr>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2024-12-20T04:22:12Z</dcterms:modified>
</cp:coreProperties>
</file>